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8.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C:\Data_analytics_projects\Retail_sales_analysis_in_Excel\Dashboard\"/>
    </mc:Choice>
  </mc:AlternateContent>
  <xr:revisionPtr revIDLastSave="0" documentId="13_ncr:1_{18FB89CE-1216-424C-964E-E0E372B42BE0}" xr6:coauthVersionLast="47" xr6:coauthVersionMax="47" xr10:uidLastSave="{00000000-0000-0000-0000-000000000000}"/>
  <bookViews>
    <workbookView xWindow="-108" yWindow="-108" windowWidth="23256" windowHeight="12456" firstSheet="9" activeTab="9" xr2:uid="{00000000-000D-0000-FFFF-FFFF00000000}"/>
  </bookViews>
  <sheets>
    <sheet name="Issue_logs" sheetId="2" state="hidden" r:id="rId1"/>
    <sheet name="Rev_by_month" sheetId="34" state="hidden" r:id="rId2"/>
    <sheet name="Peak_hour" sheetId="31" state="hidden" r:id="rId3"/>
    <sheet name="Top_10_Countries" sheetId="32" state="hidden" r:id="rId4"/>
    <sheet name="Top_10_Countries_return" sheetId="37" state="hidden" r:id="rId5"/>
    <sheet name="Top_10_selling_products" sheetId="33" state="hidden" r:id="rId6"/>
    <sheet name="Top_10_return_products" sheetId="36" state="hidden" r:id="rId7"/>
    <sheet name="top_Customer" sheetId="38" state="hidden" r:id="rId8"/>
    <sheet name="KPI_sheet" sheetId="44" state="hidden" r:id="rId9"/>
    <sheet name="Dashboard" sheetId="40" r:id="rId10"/>
  </sheets>
  <externalReferences>
    <externalReference r:id="rId11"/>
  </externalReferences>
  <definedNames>
    <definedName name="_xlcn.WorksheetConnection_Online_Retail_CleanedA1P5351881" hidden="1">[1]Online_Retail_Cleaned!$A$1:$P$535188</definedName>
    <definedName name="Slicer_Country1">#N/A</definedName>
  </definedNames>
  <calcPr calcId="191029"/>
  <pivotCaches>
    <pivotCache cacheId="758" r:id="rId12"/>
    <pivotCache cacheId="761" r:id="rId13"/>
    <pivotCache cacheId="764" r:id="rId14"/>
    <pivotCache cacheId="767" r:id="rId15"/>
    <pivotCache cacheId="770" r:id="rId16"/>
    <pivotCache cacheId="773" r:id="rId17"/>
    <pivotCache cacheId="776" r:id="rId18"/>
    <pivotCache cacheId="779" r:id="rId19"/>
    <pivotCache cacheId="782" r:id="rId20"/>
    <pivotCache cacheId="785" r:id="rId21"/>
    <pivotCache cacheId="788" r:id="rId22"/>
    <pivotCache cacheId="791" r:id="rId23"/>
    <pivotCache cacheId="794" r:id="rId24"/>
  </pivotCaches>
  <extLst>
    <ext xmlns:x14="http://schemas.microsoft.com/office/spreadsheetml/2009/9/main" uri="{876F7934-8845-4945-9796-88D515C7AA90}">
      <x14:pivotCaches>
        <pivotCache cacheId="16" r:id="rId25"/>
      </x14:pivotCaches>
    </ext>
    <ext xmlns:x14="http://schemas.microsoft.com/office/spreadsheetml/2009/9/main" uri="{BBE1A952-AA13-448e-AADC-164F8A28A991}">
      <x14:slicerCaches>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Online_Retail_Cleaned!$A$1:$P$53518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7" i="31" l="1"/>
  <c r="E13" i="2"/>
  <c r="E12" i="2"/>
  <c r="E11" i="2"/>
  <c r="E10" i="2"/>
  <c r="E9" i="2"/>
  <c r="E8" i="2"/>
  <c r="E7" i="2"/>
  <c r="E6" i="2"/>
  <c r="E5" i="2"/>
  <c r="E4" i="2"/>
  <c r="E3" i="2"/>
  <c r="E2" i="2"/>
  <c r="C5" i="44"/>
  <c r="C26" i="44"/>
  <c r="C10" i="44"/>
  <c r="C15" i="44"/>
  <c r="G5" i="4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7EB56E5-2967-4D55-A618-070B1208B4F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B044E401-55A6-416C-837A-0CB8D1654988}" name="WorksheetConnection_Online_Retail_Cleaned!$A$1:$P$535188" type="102" refreshedVersion="8" minRefreshableVersion="5">
    <extLst>
      <ext xmlns:x15="http://schemas.microsoft.com/office/spreadsheetml/2010/11/main" uri="{DE250136-89BD-433C-8126-D09CA5730AF9}">
        <x15:connection id="Range" autoDelete="1">
          <x15:rangePr sourceName="_xlcn.WorksheetConnection_Online_Retail_CleanedA1P535188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Range].[Transaction_type].&amp;[Valid Sale]}"/>
    <s v="{[Range].[Transaction_type].&amp;[Return]}"/>
    <s v="{[Range].[Customer_type].&amp;[present]}"/>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<sst xmlns="http://schemas.openxmlformats.org/spreadsheetml/2006/main" count="248" uniqueCount="141">
  <si>
    <t>StockCode</t>
  </si>
  <si>
    <t>Description</t>
  </si>
  <si>
    <t>Quantity</t>
  </si>
  <si>
    <t>InvoiceDate</t>
  </si>
  <si>
    <t>UnitPrice</t>
  </si>
  <si>
    <t>CustomerID</t>
  </si>
  <si>
    <t>Country</t>
  </si>
  <si>
    <t>WHITE HANGING HEART T-LIGHT HOLDER</t>
  </si>
  <si>
    <t>United Kingdom</t>
  </si>
  <si>
    <t>ASSORTED COLOUR BIRD ORNAMENT</t>
  </si>
  <si>
    <t>France</t>
  </si>
  <si>
    <t>PACK OF 72 RETROSPOT CAKE CASES</t>
  </si>
  <si>
    <t>GIN + TONIC DIET METAL SIGN</t>
  </si>
  <si>
    <t>JUMBO BAG RED RETROSPOT</t>
  </si>
  <si>
    <t>Australia</t>
  </si>
  <si>
    <t>FAIRY CAKE FLANNEL ASSORTED COLOUR</t>
  </si>
  <si>
    <t>Netherlands</t>
  </si>
  <si>
    <t>ROTATING SILVER ANGELS T-LIGHT HLDR</t>
  </si>
  <si>
    <t>FELTCRAFT DOLL MOLLY</t>
  </si>
  <si>
    <t>HERB MARKER BASIL</t>
  </si>
  <si>
    <t>Germany</t>
  </si>
  <si>
    <t>Norway</t>
  </si>
  <si>
    <t>Manual</t>
  </si>
  <si>
    <t>TEA TIME PARTY BUNTING</t>
  </si>
  <si>
    <t>WORLD WAR 2 GLIDERS ASSTD DESIGNS</t>
  </si>
  <si>
    <t>Switzerland</t>
  </si>
  <si>
    <t>Spain</t>
  </si>
  <si>
    <t>Poland</t>
  </si>
  <si>
    <t>Portugal</t>
  </si>
  <si>
    <t>Italy</t>
  </si>
  <si>
    <t>Belgium</t>
  </si>
  <si>
    <t>Lithuania</t>
  </si>
  <si>
    <t>Japan</t>
  </si>
  <si>
    <t>Iceland</t>
  </si>
  <si>
    <t>Channel Islands</t>
  </si>
  <si>
    <t>Denmark</t>
  </si>
  <si>
    <t>Cyprus</t>
  </si>
  <si>
    <t>Sweden</t>
  </si>
  <si>
    <t>Austria</t>
  </si>
  <si>
    <t>Israel</t>
  </si>
  <si>
    <t>Finland</t>
  </si>
  <si>
    <t>Bahrain</t>
  </si>
  <si>
    <t>MEDIUM CERAMIC TOP STORAGE JAR</t>
  </si>
  <si>
    <t>Greece</t>
  </si>
  <si>
    <t>Hong Kong</t>
  </si>
  <si>
    <t>Singapore</t>
  </si>
  <si>
    <t>Lebanon</t>
  </si>
  <si>
    <t>United Arab Emirates</t>
  </si>
  <si>
    <t>Saudi Arabia</t>
  </si>
  <si>
    <t>Czech Republic</t>
  </si>
  <si>
    <t>Canada</t>
  </si>
  <si>
    <t>Unspecified</t>
  </si>
  <si>
    <t>Brazil</t>
  </si>
  <si>
    <t>USA</t>
  </si>
  <si>
    <t>European Community</t>
  </si>
  <si>
    <t>RABBIT NIGHT LIGHT</t>
  </si>
  <si>
    <t>Malta</t>
  </si>
  <si>
    <t>POPCORN HOLDER</t>
  </si>
  <si>
    <t>RSA</t>
  </si>
  <si>
    <t>PAPER CRAFT , LITTLE BIRDIE</t>
  </si>
  <si>
    <t>Column</t>
  </si>
  <si>
    <t>Table</t>
  </si>
  <si>
    <t>Issue</t>
  </si>
  <si>
    <t xml:space="preserve">Row Count </t>
  </si>
  <si>
    <t>Solvable</t>
  </si>
  <si>
    <t>Resolution</t>
  </si>
  <si>
    <t>Orders</t>
  </si>
  <si>
    <t>different Code name</t>
  </si>
  <si>
    <t xml:space="preserve">Orders </t>
  </si>
  <si>
    <t>White spaces</t>
  </si>
  <si>
    <t>not known</t>
  </si>
  <si>
    <t>Data type</t>
  </si>
  <si>
    <t>all</t>
  </si>
  <si>
    <t>0 currency</t>
  </si>
  <si>
    <t>blanks</t>
  </si>
  <si>
    <t xml:space="preserve">Unit Price </t>
  </si>
  <si>
    <t>Unspecified value</t>
  </si>
  <si>
    <t>N</t>
  </si>
  <si>
    <t>Y</t>
  </si>
  <si>
    <t xml:space="preserve"> </t>
  </si>
  <si>
    <t>MINI PAINT SET VINTAGE</t>
  </si>
  <si>
    <t>left as it is. Don't know the source of truth</t>
  </si>
  <si>
    <t>Removed trailing spaces using Trim function</t>
  </si>
  <si>
    <t>left as it is. Don't know the meaning of some code name</t>
  </si>
  <si>
    <t>Changed data type to Date</t>
  </si>
  <si>
    <t>Changed data type to Currency</t>
  </si>
  <si>
    <t>left as it is. Don't know the True value</t>
  </si>
  <si>
    <t>Magnitude</t>
  </si>
  <si>
    <t xml:space="preserve">Null </t>
  </si>
  <si>
    <t>Removed rows as the magnitude is less than 1%</t>
  </si>
  <si>
    <t>Duplicates</t>
  </si>
  <si>
    <t>ALL</t>
  </si>
  <si>
    <t>Removed with in-buit remove_duplicates function</t>
  </si>
  <si>
    <t>negative values</t>
  </si>
  <si>
    <t>$0 transaction and negatives as outliers</t>
  </si>
  <si>
    <t>Revenue</t>
  </si>
  <si>
    <t>Transaction_type</t>
  </si>
  <si>
    <t>left as it is.</t>
  </si>
  <si>
    <t>left as it is .</t>
  </si>
  <si>
    <t>Ireland</t>
  </si>
  <si>
    <t>Sum of Revenue</t>
  </si>
  <si>
    <t>Row Labels</t>
  </si>
  <si>
    <t>Grand Total</t>
  </si>
  <si>
    <t>2010-12</t>
  </si>
  <si>
    <t>2011-01</t>
  </si>
  <si>
    <t>2011-02</t>
  </si>
  <si>
    <t>2011-03</t>
  </si>
  <si>
    <t>2011-04</t>
  </si>
  <si>
    <t>2011-05</t>
  </si>
  <si>
    <t>2011-06</t>
  </si>
  <si>
    <t>2011-07</t>
  </si>
  <si>
    <t>2011-08</t>
  </si>
  <si>
    <t>2011-09</t>
  </si>
  <si>
    <t>2011-10</t>
  </si>
  <si>
    <t>2011-11</t>
  </si>
  <si>
    <t>2011-12</t>
  </si>
  <si>
    <t>Valid Sale</t>
  </si>
  <si>
    <t>MoM%</t>
  </si>
  <si>
    <t>Sum of Quantity</t>
  </si>
  <si>
    <t>Return</t>
  </si>
  <si>
    <t>Customer_type</t>
  </si>
  <si>
    <t>06</t>
  </si>
  <si>
    <t>07</t>
  </si>
  <si>
    <t>08</t>
  </si>
  <si>
    <t>09</t>
  </si>
  <si>
    <t>10</t>
  </si>
  <si>
    <t>11</t>
  </si>
  <si>
    <t>12</t>
  </si>
  <si>
    <t>13</t>
  </si>
  <si>
    <t>14</t>
  </si>
  <si>
    <t>15</t>
  </si>
  <si>
    <t>16</t>
  </si>
  <si>
    <t>17</t>
  </si>
  <si>
    <t>18</t>
  </si>
  <si>
    <t>19</t>
  </si>
  <si>
    <t>20</t>
  </si>
  <si>
    <t>Units_sold</t>
  </si>
  <si>
    <t>Units_Return</t>
  </si>
  <si>
    <t>present</t>
  </si>
  <si>
    <t>Distinct Count of InvoiceNo</t>
  </si>
  <si>
    <t>Distinct Count of CustomerID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</si>
</sst>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 * #,##0_ ;_ * \-#,##0_ ;_ * &quot;-&quot;??_ ;_ @_ "/>
    <numFmt numFmtId="166" formatCode="_-[$$-409]* #,##0_ ;_-[$$-409]* \-#,##0\ ;_-[$$-409]* &quot;-&quot;??_ ;_-@_ "/>
  </numFmts>
  <fonts count="3" x14ac:knownFonts="1">
    <font>
      <sz val="11"/>
      <color theme="1"/>
      <name val="Calibri"/>
      <family val="2"/>
      <scheme val="minor"/>
    </font>
    <font>
      <b/>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4" tint="0.59999389629810485"/>
        <bgColor indexed="64"/>
      </patternFill>
    </fill>
  </fills>
  <borders count="1">
    <border>
      <left/>
      <right/>
      <top/>
      <bottom/>
      <diagonal/>
    </border>
  </borders>
  <cellStyleXfs count="2">
    <xf numFmtId="0" fontId="0" fillId="0" borderId="0"/>
    <xf numFmtId="9" fontId="2" fillId="0" borderId="0" applyFont="0" applyFill="0" applyBorder="0" applyAlignment="0" applyProtection="0"/>
  </cellStyleXfs>
  <cellXfs count="10">
    <xf numFmtId="0" fontId="0" fillId="0" borderId="0" xfId="0"/>
    <xf numFmtId="0" fontId="0" fillId="0" borderId="0" xfId="0" applyAlignment="1">
      <alignment horizontal="left"/>
    </xf>
    <xf numFmtId="0" fontId="1" fillId="2" borderId="0" xfId="0" applyFont="1" applyFill="1"/>
    <xf numFmtId="9" fontId="0" fillId="0" borderId="0" xfId="1" applyFont="1"/>
    <xf numFmtId="1" fontId="0" fillId="0" borderId="0" xfId="0" applyNumberFormat="1"/>
    <xf numFmtId="0" fontId="0" fillId="0" borderId="0" xfId="0" pivotButton="1"/>
    <xf numFmtId="10" fontId="0" fillId="0" borderId="0" xfId="0" applyNumberFormat="1"/>
    <xf numFmtId="164" fontId="0" fillId="0" borderId="0" xfId="0" applyNumberFormat="1"/>
    <xf numFmtId="166" fontId="0" fillId="0" borderId="0" xfId="0" applyNumberFormat="1"/>
    <xf numFmtId="0" fontId="0" fillId="0" borderId="0" xfId="0" applyNumberFormat="1"/>
  </cellXfs>
  <cellStyles count="2">
    <cellStyle name="Normal" xfId="0" builtinId="0"/>
    <cellStyle name="Percent" xfId="1" builtinId="5"/>
  </cellStyles>
  <dxfs count="130">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
      <numFmt numFmtId="166" formatCode="_-[$$-409]* #,##0_ ;_-[$$-409]* \-#,##0\ ;_-[$$-409]* &quot;-&quot;??_ ;_-@_ "/>
    </dxf>
    <dxf>
      <numFmt numFmtId="1" formatCode="0"/>
    </dxf>
    <dxf>
      <numFmt numFmtId="166" formatCode="_-[$$-409]* #,##0_ ;_-[$$-409]* \-#,##0\ ;_-[$$-409]* &quot;-&quot;??_ ;_-@_ "/>
    </dxf>
    <dxf>
      <numFmt numFmtId="166" formatCode="_-[$$-409]* #,##0_ ;_-[$$-409]* \-#,##0\ ;_-[$$-409]* &quot;-&quot;??_ ;_-@_ "/>
    </dxf>
    <dxf>
      <numFmt numFmtId="0" formatCode="General"/>
    </dxf>
    <dxf>
      <numFmt numFmtId="166" formatCode="_-[$$-409]* #,##0_ ;_-[$$-409]* \-#,##0\ ;_-[$$-409]* &quot;-&quot;??_ ;_-@_ "/>
    </dxf>
    <dxf>
      <numFmt numFmtId="164" formatCode="_ * #,##0_ ;_ * \-#,##0_ ;_ * &quot;-&quot;??_ ;_ @_ "/>
    </dxf>
    <dxf>
      <numFmt numFmtId="166" formatCode="_-[$$-409]* #,##0_ ;_-[$$-409]* \-#,##0\ ;_-[$$-409]* &quot;-&quot;??_ ;_-@_ "/>
    </dxf>
    <dxf>
      <numFmt numFmtId="166" formatCode="_-[$$-409]* #,##0_ ;_-[$$-409]* \-#,##0\ ;_-[$$-409]* &quot;-&quot;??_ ;_-@_ "/>
    </dxf>
    <dxf>
      <numFmt numFmtId="14" formatCode="0.00%"/>
    </dxf>
    <dxf>
      <numFmt numFmtId="166" formatCode="_-[$$-409]* #,##0_ ;_-[$$-409]* \-#,##0\ ;_-[$$-409]* &quot;-&quot;??_ ;_-@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microsoft.com/office/2007/relationships/slicerCache" Target="slicerCaches/slicerCache1.xml"/><Relationship Id="rId39" Type="http://schemas.openxmlformats.org/officeDocument/2006/relationships/customXml" Target="../customXml/item6.xml"/><Relationship Id="rId21" Type="http://schemas.openxmlformats.org/officeDocument/2006/relationships/pivotCacheDefinition" Target="pivotCache/pivotCacheDefinition10.xml"/><Relationship Id="rId34" Type="http://schemas.openxmlformats.org/officeDocument/2006/relationships/customXml" Target="../customXml/item1.xml"/><Relationship Id="rId42" Type="http://schemas.openxmlformats.org/officeDocument/2006/relationships/customXml" Target="../customXml/item9.xml"/><Relationship Id="rId47" Type="http://schemas.openxmlformats.org/officeDocument/2006/relationships/customXml" Target="../customXml/item14.xml"/><Relationship Id="rId50" Type="http://schemas.openxmlformats.org/officeDocument/2006/relationships/customXml" Target="../customXml/item17.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openxmlformats.org/officeDocument/2006/relationships/styles" Target="styles.xml"/><Relationship Id="rId11" Type="http://schemas.openxmlformats.org/officeDocument/2006/relationships/externalLink" Target="externalLinks/externalLink1.xml"/><Relationship Id="rId24" Type="http://schemas.openxmlformats.org/officeDocument/2006/relationships/pivotCacheDefinition" Target="pivotCache/pivotCacheDefinition13.xml"/><Relationship Id="rId32" Type="http://schemas.openxmlformats.org/officeDocument/2006/relationships/powerPivotData" Target="model/item.data"/><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openxmlformats.org/officeDocument/2006/relationships/connections" Target="connections.xml"/><Relationship Id="rId36" Type="http://schemas.openxmlformats.org/officeDocument/2006/relationships/customXml" Target="../customXml/item3.xml"/><Relationship Id="rId49" Type="http://schemas.openxmlformats.org/officeDocument/2006/relationships/customXml" Target="../customXml/item16.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sheetMetadata" Target="metadata.xml"/><Relationship Id="rId44" Type="http://schemas.openxmlformats.org/officeDocument/2006/relationships/customXml" Target="../customXml/item1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20" Type="http://schemas.openxmlformats.org/officeDocument/2006/relationships/pivotCacheDefinition" Target="pivotCache/pivotCacheDefinition9.xml"/><Relationship Id="rId41"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[Excel_dashboard.xlsx]Rev_by_month!PivotTable23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Q4 remains</a:t>
            </a:r>
            <a:r>
              <a:rPr lang="en-US" baseline="0"/>
              <a:t> the high-time to sale the product despite the significant drop in dec (2011)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Rev_by_month!$B$4</c:f>
              <c:strCache>
                <c:ptCount val="1"/>
                <c:pt idx="0">
                  <c:v>Revenue</c:v>
                </c:pt>
              </c:strCache>
            </c:strRef>
          </c:tx>
          <c:spPr>
            <a:solidFill>
              <a:schemeClr val="accent1"/>
            </a:solidFill>
            <a:ln>
              <a:noFill/>
            </a:ln>
            <a:effectLst/>
          </c:spPr>
          <c:invertIfNegative val="0"/>
          <c:cat>
            <c:strRef>
              <c:f>Rev_by_month!$A$5:$A$18</c:f>
              <c:strCache>
                <c:ptCount val="13"/>
                <c:pt idx="0">
                  <c:v>2010-12</c:v>
                </c:pt>
                <c:pt idx="1">
                  <c:v>2011-01</c:v>
                </c:pt>
                <c:pt idx="2">
                  <c:v>2011-02</c:v>
                </c:pt>
                <c:pt idx="3">
                  <c:v>2011-03</c:v>
                </c:pt>
                <c:pt idx="4">
                  <c:v>2011-04</c:v>
                </c:pt>
                <c:pt idx="5">
                  <c:v>2011-05</c:v>
                </c:pt>
                <c:pt idx="6">
                  <c:v>2011-06</c:v>
                </c:pt>
                <c:pt idx="7">
                  <c:v>2011-07</c:v>
                </c:pt>
                <c:pt idx="8">
                  <c:v>2011-08</c:v>
                </c:pt>
                <c:pt idx="9">
                  <c:v>2011-09</c:v>
                </c:pt>
                <c:pt idx="10">
                  <c:v>2011-10</c:v>
                </c:pt>
                <c:pt idx="11">
                  <c:v>2011-11</c:v>
                </c:pt>
                <c:pt idx="12">
                  <c:v>2011-12</c:v>
                </c:pt>
              </c:strCache>
            </c:strRef>
          </c:cat>
          <c:val>
            <c:numRef>
              <c:f>Rev_by_month!$B$5:$B$18</c:f>
              <c:numCache>
                <c:formatCode>_-[$$-409]* #,##0_ ;_-[$$-409]* \-#,##0\ ;_-[$$-409]* "-"??_ ;_-@_ </c:formatCode>
                <c:ptCount val="13"/>
                <c:pt idx="0">
                  <c:v>821452.72999998834</c:v>
                </c:pt>
                <c:pt idx="1">
                  <c:v>689811.60999999824</c:v>
                </c:pt>
                <c:pt idx="2">
                  <c:v>522545.56000000174</c:v>
                </c:pt>
                <c:pt idx="3">
                  <c:v>716215.26000000059</c:v>
                </c:pt>
                <c:pt idx="4">
                  <c:v>536968.49100000155</c:v>
                </c:pt>
                <c:pt idx="5">
                  <c:v>769296.60999999917</c:v>
                </c:pt>
                <c:pt idx="6">
                  <c:v>760547.01</c:v>
                </c:pt>
                <c:pt idx="7">
                  <c:v>718076.12100000156</c:v>
                </c:pt>
                <c:pt idx="8">
                  <c:v>757841.38000000035</c:v>
                </c:pt>
                <c:pt idx="9">
                  <c:v>1056435.1920000014</c:v>
                </c:pt>
                <c:pt idx="10">
                  <c:v>1151263.7299999958</c:v>
                </c:pt>
                <c:pt idx="11">
                  <c:v>1503866.7799999916</c:v>
                </c:pt>
                <c:pt idx="12">
                  <c:v>637790.33000000427</c:v>
                </c:pt>
              </c:numCache>
            </c:numRef>
          </c:val>
          <c:extLst>
            <c:ext xmlns:c16="http://schemas.microsoft.com/office/drawing/2014/chart" uri="{C3380CC4-5D6E-409C-BE32-E72D297353CC}">
              <c16:uniqueId val="{00000000-1F93-4194-A5AD-12899D7D11F6}"/>
            </c:ext>
          </c:extLst>
        </c:ser>
        <c:dLbls>
          <c:showLegendKey val="0"/>
          <c:showVal val="0"/>
          <c:showCatName val="0"/>
          <c:showSerName val="0"/>
          <c:showPercent val="0"/>
          <c:showBubbleSize val="0"/>
        </c:dLbls>
        <c:gapWidth val="150"/>
        <c:axId val="56199184"/>
        <c:axId val="56199664"/>
      </c:barChart>
      <c:lineChart>
        <c:grouping val="standard"/>
        <c:varyColors val="0"/>
        <c:ser>
          <c:idx val="1"/>
          <c:order val="1"/>
          <c:tx>
            <c:strRef>
              <c:f>Rev_by_month!$C$4</c:f>
              <c:strCache>
                <c:ptCount val="1"/>
                <c:pt idx="0">
                  <c:v>MoM%</c:v>
                </c:pt>
              </c:strCache>
            </c:strRef>
          </c:tx>
          <c:spPr>
            <a:ln w="28575" cap="rnd">
              <a:solidFill>
                <a:schemeClr val="accent2"/>
              </a:solidFill>
              <a:round/>
            </a:ln>
            <a:effectLst/>
          </c:spPr>
          <c:marker>
            <c:symbol val="none"/>
          </c:marker>
          <c:cat>
            <c:strRef>
              <c:f>Rev_by_month!$A$5:$A$18</c:f>
              <c:strCache>
                <c:ptCount val="13"/>
                <c:pt idx="0">
                  <c:v>2010-12</c:v>
                </c:pt>
                <c:pt idx="1">
                  <c:v>2011-01</c:v>
                </c:pt>
                <c:pt idx="2">
                  <c:v>2011-02</c:v>
                </c:pt>
                <c:pt idx="3">
                  <c:v>2011-03</c:v>
                </c:pt>
                <c:pt idx="4">
                  <c:v>2011-04</c:v>
                </c:pt>
                <c:pt idx="5">
                  <c:v>2011-05</c:v>
                </c:pt>
                <c:pt idx="6">
                  <c:v>2011-06</c:v>
                </c:pt>
                <c:pt idx="7">
                  <c:v>2011-07</c:v>
                </c:pt>
                <c:pt idx="8">
                  <c:v>2011-08</c:v>
                </c:pt>
                <c:pt idx="9">
                  <c:v>2011-09</c:v>
                </c:pt>
                <c:pt idx="10">
                  <c:v>2011-10</c:v>
                </c:pt>
                <c:pt idx="11">
                  <c:v>2011-11</c:v>
                </c:pt>
                <c:pt idx="12">
                  <c:v>2011-12</c:v>
                </c:pt>
              </c:strCache>
            </c:strRef>
          </c:cat>
          <c:val>
            <c:numRef>
              <c:f>Rev_by_month!$C$5:$C$18</c:f>
              <c:numCache>
                <c:formatCode>0.00%</c:formatCode>
                <c:ptCount val="13"/>
                <c:pt idx="1">
                  <c:v>-0.16025404164155857</c:v>
                </c:pt>
                <c:pt idx="2">
                  <c:v>-0.24248076949588732</c:v>
                </c:pt>
                <c:pt idx="3">
                  <c:v>0.3706273956284275</c:v>
                </c:pt>
                <c:pt idx="4">
                  <c:v>-0.25026940783138146</c:v>
                </c:pt>
                <c:pt idx="5">
                  <c:v>0.4326662046172034</c:v>
                </c:pt>
                <c:pt idx="6">
                  <c:v>-1.137350650745643E-2</c:v>
                </c:pt>
                <c:pt idx="7">
                  <c:v>-5.5842556004524237E-2</c:v>
                </c:pt>
                <c:pt idx="8">
                  <c:v>5.5377498063326785E-2</c:v>
                </c:pt>
                <c:pt idx="9">
                  <c:v>0.39400568493633975</c:v>
                </c:pt>
                <c:pt idx="10">
                  <c:v>8.9762759436732426E-2</c:v>
                </c:pt>
                <c:pt idx="11">
                  <c:v>0.30627478379779854</c:v>
                </c:pt>
                <c:pt idx="12">
                  <c:v>-0.57589971500001624</c:v>
                </c:pt>
              </c:numCache>
            </c:numRef>
          </c:val>
          <c:smooth val="0"/>
          <c:extLst>
            <c:ext xmlns:c16="http://schemas.microsoft.com/office/drawing/2014/chart" uri="{C3380CC4-5D6E-409C-BE32-E72D297353CC}">
              <c16:uniqueId val="{00000002-1F93-4194-A5AD-12899D7D11F6}"/>
            </c:ext>
          </c:extLst>
        </c:ser>
        <c:dLbls>
          <c:showLegendKey val="0"/>
          <c:showVal val="0"/>
          <c:showCatName val="0"/>
          <c:showSerName val="0"/>
          <c:showPercent val="0"/>
          <c:showBubbleSize val="0"/>
        </c:dLbls>
        <c:marker val="1"/>
        <c:smooth val="0"/>
        <c:axId val="1697531424"/>
        <c:axId val="1697530944"/>
      </c:lineChart>
      <c:catAx>
        <c:axId val="56199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199664"/>
        <c:crosses val="autoZero"/>
        <c:auto val="1"/>
        <c:lblAlgn val="ctr"/>
        <c:lblOffset val="100"/>
        <c:noMultiLvlLbl val="0"/>
      </c:catAx>
      <c:valAx>
        <c:axId val="56199664"/>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199184"/>
        <c:crosses val="autoZero"/>
        <c:crossBetween val="between"/>
      </c:valAx>
      <c:valAx>
        <c:axId val="1697530944"/>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7531424"/>
        <c:crosses val="max"/>
        <c:crossBetween val="between"/>
      </c:valAx>
      <c:catAx>
        <c:axId val="1697531424"/>
        <c:scaling>
          <c:orientation val="minMax"/>
        </c:scaling>
        <c:delete val="1"/>
        <c:axPos val="b"/>
        <c:numFmt formatCode="General" sourceLinked="1"/>
        <c:majorTickMark val="out"/>
        <c:minorTickMark val="none"/>
        <c:tickLblPos val="nextTo"/>
        <c:crossAx val="1697530944"/>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[Excel_dashboard.xlsx]top_Customer!PivotTable1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Who are our top customers</a:t>
            </a:r>
            <a:r>
              <a:rPr lang="en-US" baseline="0"/>
              <a: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top_Customer!$C$4</c:f>
              <c:strCache>
                <c:ptCount val="1"/>
                <c:pt idx="0">
                  <c:v>Revenue</c:v>
                </c:pt>
              </c:strCache>
            </c:strRef>
          </c:tx>
          <c:spPr>
            <a:solidFill>
              <a:schemeClr val="accent2"/>
            </a:solidFill>
            <a:ln>
              <a:noFill/>
            </a:ln>
            <a:effectLst/>
          </c:spPr>
          <c:invertIfNegative val="0"/>
          <c:cat>
            <c:strRef>
              <c:f>top_Customer!$A$5:$A$15</c:f>
              <c:strCache>
                <c:ptCount val="10"/>
                <c:pt idx="0">
                  <c:v>14646</c:v>
                </c:pt>
                <c:pt idx="1">
                  <c:v>18102</c:v>
                </c:pt>
                <c:pt idx="2">
                  <c:v>17450</c:v>
                </c:pt>
                <c:pt idx="3">
                  <c:v>16446</c:v>
                </c:pt>
                <c:pt idx="4">
                  <c:v>14911</c:v>
                </c:pt>
                <c:pt idx="5">
                  <c:v>12415</c:v>
                </c:pt>
                <c:pt idx="6">
                  <c:v>17511</c:v>
                </c:pt>
                <c:pt idx="7">
                  <c:v>12346</c:v>
                </c:pt>
                <c:pt idx="8">
                  <c:v>13694</c:v>
                </c:pt>
                <c:pt idx="9">
                  <c:v>14298</c:v>
                </c:pt>
              </c:strCache>
            </c:strRef>
          </c:cat>
          <c:val>
            <c:numRef>
              <c:f>top_Customer!$C$5:$C$15</c:f>
              <c:numCache>
                <c:formatCode>_-[$$-409]* #,##0_ ;_-[$$-409]* \-#,##0\ ;_-[$$-409]* "-"??_ ;_-@_ </c:formatCode>
                <c:ptCount val="10"/>
                <c:pt idx="0">
                  <c:v>280206.01999999955</c:v>
                </c:pt>
                <c:pt idx="1">
                  <c:v>259657.29999999993</c:v>
                </c:pt>
                <c:pt idx="2">
                  <c:v>194390.79000000007</c:v>
                </c:pt>
                <c:pt idx="3">
                  <c:v>168472.5</c:v>
                </c:pt>
                <c:pt idx="4">
                  <c:v>143711.17000000054</c:v>
                </c:pt>
                <c:pt idx="5">
                  <c:v>124914.53000000003</c:v>
                </c:pt>
                <c:pt idx="6">
                  <c:v>91062.379999999874</c:v>
                </c:pt>
                <c:pt idx="7">
                  <c:v>77183.600000000006</c:v>
                </c:pt>
                <c:pt idx="8">
                  <c:v>65039.619999999966</c:v>
                </c:pt>
                <c:pt idx="9">
                  <c:v>51527.299999999894</c:v>
                </c:pt>
              </c:numCache>
            </c:numRef>
          </c:val>
          <c:extLst>
            <c:ext xmlns:c16="http://schemas.microsoft.com/office/drawing/2014/chart" uri="{C3380CC4-5D6E-409C-BE32-E72D297353CC}">
              <c16:uniqueId val="{00000014-1985-441D-BED1-476FAA8A66D2}"/>
            </c:ext>
          </c:extLst>
        </c:ser>
        <c:dLbls>
          <c:showLegendKey val="0"/>
          <c:showVal val="0"/>
          <c:showCatName val="0"/>
          <c:showSerName val="0"/>
          <c:showPercent val="0"/>
          <c:showBubbleSize val="0"/>
        </c:dLbls>
        <c:gapWidth val="219"/>
        <c:axId val="1754035280"/>
        <c:axId val="1754034800"/>
      </c:barChart>
      <c:lineChart>
        <c:grouping val="standard"/>
        <c:varyColors val="0"/>
        <c:ser>
          <c:idx val="0"/>
          <c:order val="0"/>
          <c:tx>
            <c:strRef>
              <c:f>top_Customer!$B$4</c:f>
              <c:strCache>
                <c:ptCount val="1"/>
                <c:pt idx="0">
                  <c:v>Orders</c:v>
                </c:pt>
              </c:strCache>
            </c:strRef>
          </c:tx>
          <c:spPr>
            <a:ln w="28575" cap="rnd">
              <a:solidFill>
                <a:schemeClr val="accent1"/>
              </a:solidFill>
              <a:round/>
            </a:ln>
            <a:effectLst/>
          </c:spPr>
          <c:marker>
            <c:symbol val="none"/>
          </c:marker>
          <c:cat>
            <c:strRef>
              <c:f>top_Customer!$A$5:$A$15</c:f>
              <c:strCache>
                <c:ptCount val="10"/>
                <c:pt idx="0">
                  <c:v>14646</c:v>
                </c:pt>
                <c:pt idx="1">
                  <c:v>18102</c:v>
                </c:pt>
                <c:pt idx="2">
                  <c:v>17450</c:v>
                </c:pt>
                <c:pt idx="3">
                  <c:v>16446</c:v>
                </c:pt>
                <c:pt idx="4">
                  <c:v>14911</c:v>
                </c:pt>
                <c:pt idx="5">
                  <c:v>12415</c:v>
                </c:pt>
                <c:pt idx="6">
                  <c:v>17511</c:v>
                </c:pt>
                <c:pt idx="7">
                  <c:v>12346</c:v>
                </c:pt>
                <c:pt idx="8">
                  <c:v>13694</c:v>
                </c:pt>
                <c:pt idx="9">
                  <c:v>14298</c:v>
                </c:pt>
              </c:strCache>
            </c:strRef>
          </c:cat>
          <c:val>
            <c:numRef>
              <c:f>top_Customer!$B$5:$B$15</c:f>
              <c:numCache>
                <c:formatCode>General</c:formatCode>
                <c:ptCount val="10"/>
                <c:pt idx="0">
                  <c:v>73</c:v>
                </c:pt>
                <c:pt idx="1">
                  <c:v>60</c:v>
                </c:pt>
                <c:pt idx="2">
                  <c:v>46</c:v>
                </c:pt>
                <c:pt idx="3">
                  <c:v>2</c:v>
                </c:pt>
                <c:pt idx="4">
                  <c:v>201</c:v>
                </c:pt>
                <c:pt idx="5">
                  <c:v>21</c:v>
                </c:pt>
                <c:pt idx="6">
                  <c:v>31</c:v>
                </c:pt>
                <c:pt idx="7">
                  <c:v>1</c:v>
                </c:pt>
                <c:pt idx="8">
                  <c:v>50</c:v>
                </c:pt>
                <c:pt idx="9">
                  <c:v>44</c:v>
                </c:pt>
              </c:numCache>
            </c:numRef>
          </c:val>
          <c:smooth val="0"/>
          <c:extLst>
            <c:ext xmlns:c16="http://schemas.microsoft.com/office/drawing/2014/chart" uri="{C3380CC4-5D6E-409C-BE32-E72D297353CC}">
              <c16:uniqueId val="{00000010-1985-441D-BED1-476FAA8A66D2}"/>
            </c:ext>
          </c:extLst>
        </c:ser>
        <c:dLbls>
          <c:showLegendKey val="0"/>
          <c:showVal val="0"/>
          <c:showCatName val="0"/>
          <c:showSerName val="0"/>
          <c:showPercent val="0"/>
          <c:showBubbleSize val="0"/>
        </c:dLbls>
        <c:marker val="1"/>
        <c:smooth val="0"/>
        <c:axId val="764247200"/>
        <c:axId val="764248640"/>
      </c:lineChart>
      <c:catAx>
        <c:axId val="17540352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4034800"/>
        <c:crosses val="autoZero"/>
        <c:auto val="1"/>
        <c:lblAlgn val="ctr"/>
        <c:lblOffset val="100"/>
        <c:noMultiLvlLbl val="0"/>
      </c:catAx>
      <c:valAx>
        <c:axId val="1754034800"/>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4035280"/>
        <c:crosses val="autoZero"/>
        <c:crossBetween val="between"/>
      </c:valAx>
      <c:valAx>
        <c:axId val="764248640"/>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4247200"/>
        <c:crosses val="max"/>
        <c:crossBetween val="between"/>
      </c:valAx>
      <c:catAx>
        <c:axId val="764247200"/>
        <c:scaling>
          <c:orientation val="minMax"/>
        </c:scaling>
        <c:delete val="1"/>
        <c:axPos val="b"/>
        <c:numFmt formatCode="General" sourceLinked="1"/>
        <c:majorTickMark val="out"/>
        <c:minorTickMark val="none"/>
        <c:tickLblPos val="nextTo"/>
        <c:crossAx val="7642486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[Excel_dashboard.xlsx]Peak_hour!PivotTable20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are some peak hours to sale the product?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Peak_hour!$B$3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Peak_hour!$A$4:$A$19</c:f>
              <c:strCache>
                <c:ptCount val="15"/>
                <c:pt idx="0">
                  <c:v>06</c:v>
                </c:pt>
                <c:pt idx="1">
                  <c:v>07</c:v>
                </c:pt>
                <c:pt idx="2">
                  <c:v>08</c:v>
                </c:pt>
                <c:pt idx="3">
                  <c:v>09</c:v>
                </c:pt>
                <c:pt idx="4">
                  <c:v>10</c:v>
                </c:pt>
                <c:pt idx="5">
                  <c:v>11</c:v>
                </c:pt>
                <c:pt idx="6">
                  <c:v>12</c:v>
                </c:pt>
                <c:pt idx="7">
                  <c:v>13</c:v>
                </c:pt>
                <c:pt idx="8">
                  <c:v>14</c:v>
                </c:pt>
                <c:pt idx="9">
                  <c:v>15</c:v>
                </c:pt>
                <c:pt idx="10">
                  <c:v>16</c:v>
                </c:pt>
                <c:pt idx="11">
                  <c:v>17</c:v>
                </c:pt>
                <c:pt idx="12">
                  <c:v>18</c:v>
                </c:pt>
                <c:pt idx="13">
                  <c:v>19</c:v>
                </c:pt>
                <c:pt idx="14">
                  <c:v>20</c:v>
                </c:pt>
              </c:strCache>
            </c:strRef>
          </c:cat>
          <c:val>
            <c:numRef>
              <c:f>Peak_hour!$B$4:$B$19</c:f>
              <c:numCache>
                <c:formatCode>_-[$$-409]* #,##0_ ;_-[$$-409]* \-#,##0\ ;_-[$$-409]* "-"??_ ;_-@_ </c:formatCode>
                <c:ptCount val="15"/>
                <c:pt idx="0">
                  <c:v>4.25</c:v>
                </c:pt>
                <c:pt idx="1">
                  <c:v>31059.21000000001</c:v>
                </c:pt>
                <c:pt idx="2">
                  <c:v>283750.68000000028</c:v>
                </c:pt>
                <c:pt idx="3">
                  <c:v>990054.99099999724</c:v>
                </c:pt>
                <c:pt idx="4">
                  <c:v>1444814.770999992</c:v>
                </c:pt>
                <c:pt idx="5">
                  <c:v>1236573.2899999944</c:v>
                </c:pt>
                <c:pt idx="6">
                  <c:v>1439324.6599999901</c:v>
                </c:pt>
                <c:pt idx="7">
                  <c:v>1261195.1999999981</c:v>
                </c:pt>
                <c:pt idx="8">
                  <c:v>1177907.5209999955</c:v>
                </c:pt>
                <c:pt idx="9">
                  <c:v>1350333.3099999977</c:v>
                </c:pt>
                <c:pt idx="10">
                  <c:v>752487.95999999833</c:v>
                </c:pt>
                <c:pt idx="11">
                  <c:v>460963.92100000137</c:v>
                </c:pt>
                <c:pt idx="12">
                  <c:v>144603.6100000001</c:v>
                </c:pt>
                <c:pt idx="13">
                  <c:v>50204.94999999999</c:v>
                </c:pt>
                <c:pt idx="14">
                  <c:v>18832.480000000003</c:v>
                </c:pt>
              </c:numCache>
            </c:numRef>
          </c:val>
          <c:smooth val="0"/>
          <c:extLst>
            <c:ext xmlns:c16="http://schemas.microsoft.com/office/drawing/2014/chart" uri="{C3380CC4-5D6E-409C-BE32-E72D297353CC}">
              <c16:uniqueId val="{00000000-C8ED-4D65-BAE8-9A2F8C8ABA04}"/>
            </c:ext>
          </c:extLst>
        </c:ser>
        <c:dLbls>
          <c:showLegendKey val="0"/>
          <c:showVal val="0"/>
          <c:showCatName val="0"/>
          <c:showSerName val="0"/>
          <c:showPercent val="0"/>
          <c:showBubbleSize val="0"/>
        </c:dLbls>
        <c:marker val="1"/>
        <c:smooth val="0"/>
        <c:axId val="233980720"/>
        <c:axId val="233980240"/>
      </c:lineChart>
      <c:catAx>
        <c:axId val="233980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3980240"/>
        <c:crosses val="autoZero"/>
        <c:auto val="1"/>
        <c:lblAlgn val="ctr"/>
        <c:lblOffset val="100"/>
        <c:noMultiLvlLbl val="0"/>
      </c:catAx>
      <c:valAx>
        <c:axId val="233980240"/>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3980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[Excel_dashboard.xlsx]Peak_hour!PivotTable20</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What are some peak hours to sale the product?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Peak_hour!$B$3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Peak_hour!$A$4:$A$19</c:f>
              <c:strCache>
                <c:ptCount val="15"/>
                <c:pt idx="0">
                  <c:v>06</c:v>
                </c:pt>
                <c:pt idx="1">
                  <c:v>07</c:v>
                </c:pt>
                <c:pt idx="2">
                  <c:v>08</c:v>
                </c:pt>
                <c:pt idx="3">
                  <c:v>09</c:v>
                </c:pt>
                <c:pt idx="4">
                  <c:v>10</c:v>
                </c:pt>
                <c:pt idx="5">
                  <c:v>11</c:v>
                </c:pt>
                <c:pt idx="6">
                  <c:v>12</c:v>
                </c:pt>
                <c:pt idx="7">
                  <c:v>13</c:v>
                </c:pt>
                <c:pt idx="8">
                  <c:v>14</c:v>
                </c:pt>
                <c:pt idx="9">
                  <c:v>15</c:v>
                </c:pt>
                <c:pt idx="10">
                  <c:v>16</c:v>
                </c:pt>
                <c:pt idx="11">
                  <c:v>17</c:v>
                </c:pt>
                <c:pt idx="12">
                  <c:v>18</c:v>
                </c:pt>
                <c:pt idx="13">
                  <c:v>19</c:v>
                </c:pt>
                <c:pt idx="14">
                  <c:v>20</c:v>
                </c:pt>
              </c:strCache>
            </c:strRef>
          </c:cat>
          <c:val>
            <c:numRef>
              <c:f>Peak_hour!$B$4:$B$19</c:f>
              <c:numCache>
                <c:formatCode>_-[$$-409]* #,##0_ ;_-[$$-409]* \-#,##0\ ;_-[$$-409]* "-"??_ ;_-@_ </c:formatCode>
                <c:ptCount val="15"/>
                <c:pt idx="0">
                  <c:v>4.25</c:v>
                </c:pt>
                <c:pt idx="1">
                  <c:v>31059.21000000001</c:v>
                </c:pt>
                <c:pt idx="2">
                  <c:v>283750.68000000028</c:v>
                </c:pt>
                <c:pt idx="3">
                  <c:v>990054.99099999724</c:v>
                </c:pt>
                <c:pt idx="4">
                  <c:v>1444814.770999992</c:v>
                </c:pt>
                <c:pt idx="5">
                  <c:v>1236573.2899999944</c:v>
                </c:pt>
                <c:pt idx="6">
                  <c:v>1439324.6599999901</c:v>
                </c:pt>
                <c:pt idx="7">
                  <c:v>1261195.1999999981</c:v>
                </c:pt>
                <c:pt idx="8">
                  <c:v>1177907.5209999955</c:v>
                </c:pt>
                <c:pt idx="9">
                  <c:v>1350333.3099999977</c:v>
                </c:pt>
                <c:pt idx="10">
                  <c:v>752487.95999999833</c:v>
                </c:pt>
                <c:pt idx="11">
                  <c:v>460963.92100000137</c:v>
                </c:pt>
                <c:pt idx="12">
                  <c:v>144603.6100000001</c:v>
                </c:pt>
                <c:pt idx="13">
                  <c:v>50204.94999999999</c:v>
                </c:pt>
                <c:pt idx="14">
                  <c:v>18832.480000000003</c:v>
                </c:pt>
              </c:numCache>
            </c:numRef>
          </c:val>
          <c:smooth val="0"/>
          <c:extLst>
            <c:ext xmlns:c16="http://schemas.microsoft.com/office/drawing/2014/chart" uri="{C3380CC4-5D6E-409C-BE32-E72D297353CC}">
              <c16:uniqueId val="{00000000-93D4-4A19-88C7-2104D27CDDA9}"/>
            </c:ext>
          </c:extLst>
        </c:ser>
        <c:dLbls>
          <c:showLegendKey val="0"/>
          <c:showVal val="0"/>
          <c:showCatName val="0"/>
          <c:showSerName val="0"/>
          <c:showPercent val="0"/>
          <c:showBubbleSize val="0"/>
        </c:dLbls>
        <c:marker val="1"/>
        <c:smooth val="0"/>
        <c:axId val="233980720"/>
        <c:axId val="233980240"/>
      </c:lineChart>
      <c:catAx>
        <c:axId val="233980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3980240"/>
        <c:crosses val="autoZero"/>
        <c:auto val="1"/>
        <c:lblAlgn val="ctr"/>
        <c:lblOffset val="100"/>
        <c:noMultiLvlLbl val="0"/>
      </c:catAx>
      <c:valAx>
        <c:axId val="233980240"/>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3980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[Excel_dashboard.xlsx]Top_10_Countries!PivotTable21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Which</a:t>
            </a:r>
            <a:r>
              <a:rPr lang="en-US" baseline="0"/>
              <a:t> country is performing best in sales?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Top_10_Countries!$B$4</c:f>
              <c:strCache>
                <c:ptCount val="1"/>
                <c:pt idx="0">
                  <c:v>Total</c:v>
                </c:pt>
              </c:strCache>
            </c:strRef>
          </c:tx>
          <c:spPr>
            <a:solidFill>
              <a:schemeClr val="accent1"/>
            </a:solidFill>
            <a:ln>
              <a:noFill/>
            </a:ln>
            <a:effectLst/>
          </c:spPr>
          <c:invertIfNegative val="0"/>
          <c:cat>
            <c:strRef>
              <c:f>Top_10_Countries!$A$5:$A$43</c:f>
              <c:strCache>
                <c:ptCount val="38"/>
                <c:pt idx="0">
                  <c:v>United Kingdom</c:v>
                </c:pt>
                <c:pt idx="1">
                  <c:v>Netherlands</c:v>
                </c:pt>
                <c:pt idx="2">
                  <c:v>Ireland</c:v>
                </c:pt>
                <c:pt idx="3">
                  <c:v>Germany</c:v>
                </c:pt>
                <c:pt idx="4">
                  <c:v>France</c:v>
                </c:pt>
                <c:pt idx="5">
                  <c:v>Australia</c:v>
                </c:pt>
                <c:pt idx="6">
                  <c:v>Spain</c:v>
                </c:pt>
                <c:pt idx="7">
                  <c:v>Switzerland</c:v>
                </c:pt>
                <c:pt idx="8">
                  <c:v>Belgium</c:v>
                </c:pt>
                <c:pt idx="9">
                  <c:v>Sweden</c:v>
                </c:pt>
                <c:pt idx="10">
                  <c:v>Japan</c:v>
                </c:pt>
                <c:pt idx="11">
                  <c:v>Norway</c:v>
                </c:pt>
                <c:pt idx="12">
                  <c:v>Portugal</c:v>
                </c:pt>
                <c:pt idx="13">
                  <c:v>Finland</c:v>
                </c:pt>
                <c:pt idx="14">
                  <c:v>Singapore</c:v>
                </c:pt>
                <c:pt idx="15">
                  <c:v>Channel Islands</c:v>
                </c:pt>
                <c:pt idx="16">
                  <c:v>Denmark</c:v>
                </c:pt>
                <c:pt idx="17">
                  <c:v>Italy</c:v>
                </c:pt>
                <c:pt idx="18">
                  <c:v>Hong Kong</c:v>
                </c:pt>
                <c:pt idx="19">
                  <c:v>Cyprus</c:v>
                </c:pt>
                <c:pt idx="20">
                  <c:v>Austria</c:v>
                </c:pt>
                <c:pt idx="21">
                  <c:v>Israel</c:v>
                </c:pt>
                <c:pt idx="22">
                  <c:v>Poland</c:v>
                </c:pt>
                <c:pt idx="23">
                  <c:v>Greece</c:v>
                </c:pt>
                <c:pt idx="24">
                  <c:v>Unspecified</c:v>
                </c:pt>
                <c:pt idx="25">
                  <c:v>Iceland</c:v>
                </c:pt>
                <c:pt idx="26">
                  <c:v>Canada</c:v>
                </c:pt>
                <c:pt idx="27">
                  <c:v>USA</c:v>
                </c:pt>
                <c:pt idx="28">
                  <c:v>Malta</c:v>
                </c:pt>
                <c:pt idx="29">
                  <c:v>United Arab Emirates</c:v>
                </c:pt>
                <c:pt idx="30">
                  <c:v>Lebanon</c:v>
                </c:pt>
                <c:pt idx="31">
                  <c:v>Lithuania</c:v>
                </c:pt>
                <c:pt idx="32">
                  <c:v>European Community</c:v>
                </c:pt>
                <c:pt idx="33">
                  <c:v>Brazil</c:v>
                </c:pt>
                <c:pt idx="34">
                  <c:v>RSA</c:v>
                </c:pt>
                <c:pt idx="35">
                  <c:v>Czech Republic</c:v>
                </c:pt>
                <c:pt idx="36">
                  <c:v>Bahrain</c:v>
                </c:pt>
                <c:pt idx="37">
                  <c:v>Saudi Arabia</c:v>
                </c:pt>
              </c:strCache>
            </c:strRef>
          </c:cat>
          <c:val>
            <c:numRef>
              <c:f>Top_10_Countries!$B$5:$B$43</c:f>
              <c:numCache>
                <c:formatCode>_-[$$-409]* #,##0_ ;_-[$$-409]* \-#,##0\ ;_-[$$-409]* "-"??_ ;_-@_ </c:formatCode>
                <c:ptCount val="38"/>
                <c:pt idx="0">
                  <c:v>9001744.0940001812</c:v>
                </c:pt>
                <c:pt idx="1">
                  <c:v>285446.34000000008</c:v>
                </c:pt>
                <c:pt idx="2">
                  <c:v>283140.51999999984</c:v>
                </c:pt>
                <c:pt idx="3">
                  <c:v>228678.40000000011</c:v>
                </c:pt>
                <c:pt idx="4">
                  <c:v>209625.37000000017</c:v>
                </c:pt>
                <c:pt idx="5">
                  <c:v>138453.81</c:v>
                </c:pt>
                <c:pt idx="6">
                  <c:v>61558.559999999969</c:v>
                </c:pt>
                <c:pt idx="7">
                  <c:v>57067.599999999991</c:v>
                </c:pt>
                <c:pt idx="8">
                  <c:v>41196.339999999975</c:v>
                </c:pt>
                <c:pt idx="9">
                  <c:v>38367.82999999998</c:v>
                </c:pt>
                <c:pt idx="10">
                  <c:v>37416.369999999981</c:v>
                </c:pt>
                <c:pt idx="11">
                  <c:v>36165.440000000002</c:v>
                </c:pt>
                <c:pt idx="12">
                  <c:v>33683.050000000017</c:v>
                </c:pt>
                <c:pt idx="13">
                  <c:v>22546.080000000002</c:v>
                </c:pt>
                <c:pt idx="14">
                  <c:v>21279.29</c:v>
                </c:pt>
                <c:pt idx="15">
                  <c:v>20440.540000000012</c:v>
                </c:pt>
                <c:pt idx="16">
                  <c:v>18955.34</c:v>
                </c:pt>
                <c:pt idx="17">
                  <c:v>17483.240000000002</c:v>
                </c:pt>
                <c:pt idx="18">
                  <c:v>15483</c:v>
                </c:pt>
                <c:pt idx="19">
                  <c:v>13502.850000000008</c:v>
                </c:pt>
                <c:pt idx="20">
                  <c:v>10198.68</c:v>
                </c:pt>
                <c:pt idx="21">
                  <c:v>8129.4099999999953</c:v>
                </c:pt>
                <c:pt idx="22">
                  <c:v>7334.6500000000015</c:v>
                </c:pt>
                <c:pt idx="23">
                  <c:v>4760.5200000000004</c:v>
                </c:pt>
                <c:pt idx="24">
                  <c:v>4740.9399999999969</c:v>
                </c:pt>
                <c:pt idx="25">
                  <c:v>4310</c:v>
                </c:pt>
                <c:pt idx="26">
                  <c:v>3666.3799999999997</c:v>
                </c:pt>
                <c:pt idx="27">
                  <c:v>3580.3900000000008</c:v>
                </c:pt>
                <c:pt idx="28">
                  <c:v>2725.5899999999997</c:v>
                </c:pt>
                <c:pt idx="29">
                  <c:v>1902.2800000000002</c:v>
                </c:pt>
                <c:pt idx="30">
                  <c:v>1693.8799999999999</c:v>
                </c:pt>
                <c:pt idx="31">
                  <c:v>1661.06</c:v>
                </c:pt>
                <c:pt idx="32">
                  <c:v>1300.25</c:v>
                </c:pt>
                <c:pt idx="33">
                  <c:v>1143.5999999999999</c:v>
                </c:pt>
                <c:pt idx="34">
                  <c:v>1002.3100000000001</c:v>
                </c:pt>
                <c:pt idx="35">
                  <c:v>826.74000000000012</c:v>
                </c:pt>
                <c:pt idx="36">
                  <c:v>754.14</c:v>
                </c:pt>
                <c:pt idx="37">
                  <c:v>145.91999999999999</c:v>
                </c:pt>
              </c:numCache>
            </c:numRef>
          </c:val>
          <c:extLst>
            <c:ext xmlns:c16="http://schemas.microsoft.com/office/drawing/2014/chart" uri="{C3380CC4-5D6E-409C-BE32-E72D297353CC}">
              <c16:uniqueId val="{00000000-1E38-4312-BC0D-CBC2C789D4B9}"/>
            </c:ext>
          </c:extLst>
        </c:ser>
        <c:dLbls>
          <c:showLegendKey val="0"/>
          <c:showVal val="0"/>
          <c:showCatName val="0"/>
          <c:showSerName val="0"/>
          <c:showPercent val="0"/>
          <c:showBubbleSize val="0"/>
        </c:dLbls>
        <c:gapWidth val="219"/>
        <c:overlap val="-27"/>
        <c:axId val="417489424"/>
        <c:axId val="417487984"/>
      </c:barChart>
      <c:catAx>
        <c:axId val="4174894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487984"/>
        <c:crosses val="autoZero"/>
        <c:auto val="1"/>
        <c:lblAlgn val="ctr"/>
        <c:lblOffset val="100"/>
        <c:noMultiLvlLbl val="0"/>
      </c:catAx>
      <c:valAx>
        <c:axId val="417487984"/>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4894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[Excel_dashboard.xlsx]Top_10_Countries_return!PivotTable26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Which Countries have high return</a:t>
            </a:r>
            <a:r>
              <a:rPr lang="en-US" baseline="0"/>
              <a:t> orders?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Top_10_Countries_return!$B$4</c:f>
              <c:strCache>
                <c:ptCount val="1"/>
                <c:pt idx="0">
                  <c:v>Total</c:v>
                </c:pt>
              </c:strCache>
            </c:strRef>
          </c:tx>
          <c:spPr>
            <a:solidFill>
              <a:schemeClr val="accent1"/>
            </a:solidFill>
            <a:ln>
              <a:noFill/>
            </a:ln>
            <a:effectLst/>
          </c:spPr>
          <c:invertIfNegative val="0"/>
          <c:cat>
            <c:strRef>
              <c:f>Top_10_Countries_return!$A$5:$A$35</c:f>
              <c:strCache>
                <c:ptCount val="30"/>
                <c:pt idx="0">
                  <c:v>Greece</c:v>
                </c:pt>
                <c:pt idx="1">
                  <c:v>European Community</c:v>
                </c:pt>
                <c:pt idx="2">
                  <c:v>Hong Kong</c:v>
                </c:pt>
                <c:pt idx="3">
                  <c:v>Saudi Arabia</c:v>
                </c:pt>
                <c:pt idx="4">
                  <c:v>Singapore</c:v>
                </c:pt>
                <c:pt idx="5">
                  <c:v>Channel Islands</c:v>
                </c:pt>
                <c:pt idx="6">
                  <c:v>Malta</c:v>
                </c:pt>
                <c:pt idx="7">
                  <c:v>Poland</c:v>
                </c:pt>
                <c:pt idx="8">
                  <c:v>Finland</c:v>
                </c:pt>
                <c:pt idx="9">
                  <c:v>Cyprus</c:v>
                </c:pt>
                <c:pt idx="10">
                  <c:v>Denmark</c:v>
                </c:pt>
                <c:pt idx="11">
                  <c:v>Bahrain</c:v>
                </c:pt>
                <c:pt idx="12">
                  <c:v>Austria</c:v>
                </c:pt>
                <c:pt idx="13">
                  <c:v>Israel</c:v>
                </c:pt>
                <c:pt idx="14">
                  <c:v>Portugal</c:v>
                </c:pt>
                <c:pt idx="15">
                  <c:v>Czech Republic</c:v>
                </c:pt>
                <c:pt idx="16">
                  <c:v>Belgium</c:v>
                </c:pt>
                <c:pt idx="17">
                  <c:v>Norway</c:v>
                </c:pt>
                <c:pt idx="18">
                  <c:v>Italy</c:v>
                </c:pt>
                <c:pt idx="19">
                  <c:v>Switzerland</c:v>
                </c:pt>
                <c:pt idx="20">
                  <c:v>Sweden</c:v>
                </c:pt>
                <c:pt idx="21">
                  <c:v>Australia</c:v>
                </c:pt>
                <c:pt idx="22">
                  <c:v>Japan</c:v>
                </c:pt>
                <c:pt idx="23">
                  <c:v>Netherlands</c:v>
                </c:pt>
                <c:pt idx="24">
                  <c:v>Spain</c:v>
                </c:pt>
                <c:pt idx="25">
                  <c:v>USA</c:v>
                </c:pt>
                <c:pt idx="26">
                  <c:v>France</c:v>
                </c:pt>
                <c:pt idx="27">
                  <c:v>Germany</c:v>
                </c:pt>
                <c:pt idx="28">
                  <c:v>Ireland</c:v>
                </c:pt>
                <c:pt idx="29">
                  <c:v>United Kingdom</c:v>
                </c:pt>
              </c:strCache>
            </c:strRef>
          </c:cat>
          <c:val>
            <c:numRef>
              <c:f>Top_10_Countries_return!$B$5:$B$35</c:f>
              <c:numCache>
                <c:formatCode>_ * #,##0_ ;_ * \-#,##0_ ;_ * "-"??_ ;_ @_ </c:formatCode>
                <c:ptCount val="30"/>
                <c:pt idx="0">
                  <c:v>-1</c:v>
                </c:pt>
                <c:pt idx="1">
                  <c:v>-2</c:v>
                </c:pt>
                <c:pt idx="2">
                  <c:v>-4</c:v>
                </c:pt>
                <c:pt idx="3">
                  <c:v>-5</c:v>
                </c:pt>
                <c:pt idx="4">
                  <c:v>-7</c:v>
                </c:pt>
                <c:pt idx="5">
                  <c:v>-12</c:v>
                </c:pt>
                <c:pt idx="6">
                  <c:v>-26</c:v>
                </c:pt>
                <c:pt idx="7">
                  <c:v>-31</c:v>
                </c:pt>
                <c:pt idx="8">
                  <c:v>-38</c:v>
                </c:pt>
                <c:pt idx="9">
                  <c:v>-44</c:v>
                </c:pt>
                <c:pt idx="10">
                  <c:v>-47</c:v>
                </c:pt>
                <c:pt idx="11">
                  <c:v>-54</c:v>
                </c:pt>
                <c:pt idx="12">
                  <c:v>-54</c:v>
                </c:pt>
                <c:pt idx="13">
                  <c:v>-56</c:v>
                </c:pt>
                <c:pt idx="14">
                  <c:v>-78</c:v>
                </c:pt>
                <c:pt idx="15">
                  <c:v>-79</c:v>
                </c:pt>
                <c:pt idx="16">
                  <c:v>-85</c:v>
                </c:pt>
                <c:pt idx="17">
                  <c:v>-91</c:v>
                </c:pt>
                <c:pt idx="18">
                  <c:v>-113</c:v>
                </c:pt>
                <c:pt idx="19">
                  <c:v>-305</c:v>
                </c:pt>
                <c:pt idx="20">
                  <c:v>-446</c:v>
                </c:pt>
                <c:pt idx="21">
                  <c:v>-556</c:v>
                </c:pt>
                <c:pt idx="22">
                  <c:v>-798</c:v>
                </c:pt>
                <c:pt idx="23">
                  <c:v>-809</c:v>
                </c:pt>
                <c:pt idx="24">
                  <c:v>-1127</c:v>
                </c:pt>
                <c:pt idx="25">
                  <c:v>-1424</c:v>
                </c:pt>
                <c:pt idx="26">
                  <c:v>-1623</c:v>
                </c:pt>
                <c:pt idx="27">
                  <c:v>-1815</c:v>
                </c:pt>
                <c:pt idx="28">
                  <c:v>-4786</c:v>
                </c:pt>
                <c:pt idx="29">
                  <c:v>-261044</c:v>
                </c:pt>
              </c:numCache>
            </c:numRef>
          </c:val>
          <c:extLst>
            <c:ext xmlns:c16="http://schemas.microsoft.com/office/drawing/2014/chart" uri="{C3380CC4-5D6E-409C-BE32-E72D297353CC}">
              <c16:uniqueId val="{00000002-7A73-4770-A95F-3FF630E80E66}"/>
            </c:ext>
          </c:extLst>
        </c:ser>
        <c:dLbls>
          <c:showLegendKey val="0"/>
          <c:showVal val="0"/>
          <c:showCatName val="0"/>
          <c:showSerName val="0"/>
          <c:showPercent val="0"/>
          <c:showBubbleSize val="0"/>
        </c:dLbls>
        <c:gapWidth val="182"/>
        <c:axId val="694609904"/>
        <c:axId val="694610864"/>
      </c:barChart>
      <c:catAx>
        <c:axId val="694609904"/>
        <c:scaling>
          <c:orientation val="minMax"/>
        </c:scaling>
        <c:delete val="0"/>
        <c:axPos val="l"/>
        <c:numFmt formatCode="General" sourceLinked="1"/>
        <c:majorTickMark val="none"/>
        <c:minorTickMark val="none"/>
        <c:tickLblPos val="high"/>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4610864"/>
        <c:crosses val="autoZero"/>
        <c:auto val="1"/>
        <c:lblAlgn val="ctr"/>
        <c:lblOffset val="100"/>
        <c:noMultiLvlLbl val="0"/>
      </c:catAx>
      <c:valAx>
        <c:axId val="694610864"/>
        <c:scaling>
          <c:orientation val="minMax"/>
        </c:scaling>
        <c:delete val="0"/>
        <c:axPos val="b"/>
        <c:majorGridlines>
          <c:spPr>
            <a:ln w="9525" cap="flat" cmpd="sng" algn="ctr">
              <a:solidFill>
                <a:schemeClr val="tx1">
                  <a:lumMod val="15000"/>
                  <a:lumOff val="85000"/>
                </a:schemeClr>
              </a:solidFill>
              <a:round/>
            </a:ln>
            <a:effectLst/>
          </c:spPr>
        </c:majorGridlines>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460990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[Excel_dashboard.xlsx]Top_10_selling_products!PivotTable22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What are our top products to focus 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Top_10_selling_products!$B$4</c:f>
              <c:strCache>
                <c:ptCount val="1"/>
                <c:pt idx="0">
                  <c:v>Units_sold</c:v>
                </c:pt>
              </c:strCache>
            </c:strRef>
          </c:tx>
          <c:spPr>
            <a:solidFill>
              <a:schemeClr val="accent1"/>
            </a:solidFill>
            <a:ln>
              <a:noFill/>
            </a:ln>
            <a:effectLst/>
          </c:spPr>
          <c:invertIfNegative val="0"/>
          <c:cat>
            <c:strRef>
              <c:f>Top_10_selling_products!$A$5:$A$15</c:f>
              <c:strCache>
                <c:ptCount val="10"/>
                <c:pt idx="0">
                  <c:v>MINI PAINT SET VINTAGE</c:v>
                </c:pt>
                <c:pt idx="1">
                  <c:v>RABBIT NIGHT LIGHT</c:v>
                </c:pt>
                <c:pt idx="2">
                  <c:v>ASSORTED COLOUR BIRD ORNAMENT</c:v>
                </c:pt>
                <c:pt idx="3">
                  <c:v>PACK OF 72 RETROSPOT CAKE CASES</c:v>
                </c:pt>
                <c:pt idx="4">
                  <c:v>POPCORN HOLDER</c:v>
                </c:pt>
                <c:pt idx="5">
                  <c:v>WHITE HANGING HEART T-LIGHT HOLDER</c:v>
                </c:pt>
                <c:pt idx="6">
                  <c:v>JUMBO BAG RED RETROSPOT</c:v>
                </c:pt>
                <c:pt idx="7">
                  <c:v>WORLD WAR 2 GLIDERS ASSTD DESIGNS</c:v>
                </c:pt>
                <c:pt idx="8">
                  <c:v>MEDIUM CERAMIC TOP STORAGE JAR</c:v>
                </c:pt>
                <c:pt idx="9">
                  <c:v>PAPER CRAFT , LITTLE BIRDIE</c:v>
                </c:pt>
              </c:strCache>
            </c:strRef>
          </c:cat>
          <c:val>
            <c:numRef>
              <c:f>Top_10_selling_products!$B$5:$B$15</c:f>
              <c:numCache>
                <c:formatCode>General</c:formatCode>
                <c:ptCount val="10"/>
                <c:pt idx="0">
                  <c:v>26633</c:v>
                </c:pt>
                <c:pt idx="1">
                  <c:v>30739</c:v>
                </c:pt>
                <c:pt idx="2">
                  <c:v>36362</c:v>
                </c:pt>
                <c:pt idx="3">
                  <c:v>36396</c:v>
                </c:pt>
                <c:pt idx="4">
                  <c:v>36749</c:v>
                </c:pt>
                <c:pt idx="5">
                  <c:v>37872</c:v>
                </c:pt>
                <c:pt idx="6">
                  <c:v>48371</c:v>
                </c:pt>
                <c:pt idx="7">
                  <c:v>54951</c:v>
                </c:pt>
                <c:pt idx="8">
                  <c:v>78033</c:v>
                </c:pt>
                <c:pt idx="9">
                  <c:v>80995</c:v>
                </c:pt>
              </c:numCache>
            </c:numRef>
          </c:val>
          <c:extLst>
            <c:ext xmlns:c16="http://schemas.microsoft.com/office/drawing/2014/chart" uri="{C3380CC4-5D6E-409C-BE32-E72D297353CC}">
              <c16:uniqueId val="{00000000-7991-4CE6-A699-1015C54C3C96}"/>
            </c:ext>
          </c:extLst>
        </c:ser>
        <c:ser>
          <c:idx val="1"/>
          <c:order val="1"/>
          <c:tx>
            <c:strRef>
              <c:f>Top_10_selling_products!$C$4</c:f>
              <c:strCache>
                <c:ptCount val="1"/>
                <c:pt idx="0">
                  <c:v>Revenue</c:v>
                </c:pt>
              </c:strCache>
            </c:strRef>
          </c:tx>
          <c:spPr>
            <a:solidFill>
              <a:schemeClr val="accent2"/>
            </a:solidFill>
            <a:ln>
              <a:noFill/>
            </a:ln>
            <a:effectLst/>
          </c:spPr>
          <c:invertIfNegative val="0"/>
          <c:cat>
            <c:strRef>
              <c:f>Top_10_selling_products!$A$5:$A$15</c:f>
              <c:strCache>
                <c:ptCount val="10"/>
                <c:pt idx="0">
                  <c:v>MINI PAINT SET VINTAGE</c:v>
                </c:pt>
                <c:pt idx="1">
                  <c:v>RABBIT NIGHT LIGHT</c:v>
                </c:pt>
                <c:pt idx="2">
                  <c:v>ASSORTED COLOUR BIRD ORNAMENT</c:v>
                </c:pt>
                <c:pt idx="3">
                  <c:v>PACK OF 72 RETROSPOT CAKE CASES</c:v>
                </c:pt>
                <c:pt idx="4">
                  <c:v>POPCORN HOLDER</c:v>
                </c:pt>
                <c:pt idx="5">
                  <c:v>WHITE HANGING HEART T-LIGHT HOLDER</c:v>
                </c:pt>
                <c:pt idx="6">
                  <c:v>JUMBO BAG RED RETROSPOT</c:v>
                </c:pt>
                <c:pt idx="7">
                  <c:v>WORLD WAR 2 GLIDERS ASSTD DESIGNS</c:v>
                </c:pt>
                <c:pt idx="8">
                  <c:v>MEDIUM CERAMIC TOP STORAGE JAR</c:v>
                </c:pt>
                <c:pt idx="9">
                  <c:v>PAPER CRAFT , LITTLE BIRDIE</c:v>
                </c:pt>
              </c:strCache>
            </c:strRef>
          </c:cat>
          <c:val>
            <c:numRef>
              <c:f>Top_10_selling_products!$C$5:$C$15</c:f>
              <c:numCache>
                <c:formatCode>_-[$$-409]* #,##0_ ;_-[$$-409]* \-#,##0\ ;_-[$$-409]* "-"??_ ;_-@_ </c:formatCode>
                <c:ptCount val="10"/>
                <c:pt idx="0">
                  <c:v>16937.81999999988</c:v>
                </c:pt>
                <c:pt idx="1">
                  <c:v>66870.030000000828</c:v>
                </c:pt>
                <c:pt idx="2">
                  <c:v>58927.620000000206</c:v>
                </c:pt>
                <c:pt idx="3">
                  <c:v>21246.450000000401</c:v>
                </c:pt>
                <c:pt idx="4">
                  <c:v>34288.670000000166</c:v>
                </c:pt>
                <c:pt idx="5">
                  <c:v>106236.7199999986</c:v>
                </c:pt>
                <c:pt idx="6">
                  <c:v>94159.810000002253</c:v>
                </c:pt>
                <c:pt idx="7">
                  <c:v>13814.010000000033</c:v>
                </c:pt>
                <c:pt idx="8">
                  <c:v>81700.92</c:v>
                </c:pt>
                <c:pt idx="9">
                  <c:v>168469.6</c:v>
                </c:pt>
              </c:numCache>
            </c:numRef>
          </c:val>
          <c:extLst>
            <c:ext xmlns:c16="http://schemas.microsoft.com/office/drawing/2014/chart" uri="{C3380CC4-5D6E-409C-BE32-E72D297353CC}">
              <c16:uniqueId val="{00000001-7991-4CE6-A699-1015C54C3C96}"/>
            </c:ext>
          </c:extLst>
        </c:ser>
        <c:dLbls>
          <c:showLegendKey val="0"/>
          <c:showVal val="0"/>
          <c:showCatName val="0"/>
          <c:showSerName val="0"/>
          <c:showPercent val="0"/>
          <c:showBubbleSize val="0"/>
        </c:dLbls>
        <c:gapWidth val="219"/>
        <c:overlap val="100"/>
        <c:axId val="1409407360"/>
        <c:axId val="1409407840"/>
      </c:barChart>
      <c:catAx>
        <c:axId val="14094073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9407840"/>
        <c:crosses val="autoZero"/>
        <c:auto val="1"/>
        <c:lblAlgn val="ctr"/>
        <c:lblOffset val="100"/>
        <c:noMultiLvlLbl val="0"/>
      </c:catAx>
      <c:valAx>
        <c:axId val="140940784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94073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[Excel_dashboard.xlsx]Top_10_return_products!PivotTable25</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Which</a:t>
            </a:r>
            <a:r>
              <a:rPr lang="en-US" baseline="0"/>
              <a:t> Products are returned often?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028002680910786"/>
          <c:y val="0.12934914329052469"/>
          <c:w val="0.50643610786910087"/>
          <c:h val="0.73340589141295021"/>
        </c:manualLayout>
      </c:layout>
      <c:barChart>
        <c:barDir val="bar"/>
        <c:grouping val="stacked"/>
        <c:varyColors val="0"/>
        <c:ser>
          <c:idx val="0"/>
          <c:order val="0"/>
          <c:tx>
            <c:strRef>
              <c:f>Top_10_return_products!$B$4</c:f>
              <c:strCache>
                <c:ptCount val="1"/>
                <c:pt idx="0">
                  <c:v>Sum of Quantity</c:v>
                </c:pt>
              </c:strCache>
            </c:strRef>
          </c:tx>
          <c:spPr>
            <a:solidFill>
              <a:schemeClr val="accent1"/>
            </a:solidFill>
            <a:ln>
              <a:noFill/>
            </a:ln>
            <a:effectLst/>
          </c:spPr>
          <c:invertIfNegative val="0"/>
          <c:cat>
            <c:strRef>
              <c:f>Top_10_return_products!$A$5:$A$15</c:f>
              <c:strCache>
                <c:ptCount val="10"/>
                <c:pt idx="0">
                  <c:v>TEA TIME PARTY BUNTING</c:v>
                </c:pt>
                <c:pt idx="1">
                  <c:v>FELTCRAFT DOLL MOLLY</c:v>
                </c:pt>
                <c:pt idx="2">
                  <c:v>HERB MARKER BASIL</c:v>
                </c:pt>
                <c:pt idx="3">
                  <c:v>GIN + TONIC DIET METAL SIGN</c:v>
                </c:pt>
                <c:pt idx="4">
                  <c:v>WHITE HANGING HEART T-LIGHT HOLDER</c:v>
                </c:pt>
                <c:pt idx="5">
                  <c:v>FAIRY CAKE FLANNEL ASSORTED COLOUR</c:v>
                </c:pt>
                <c:pt idx="6">
                  <c:v>Manual</c:v>
                </c:pt>
                <c:pt idx="7">
                  <c:v>ROTATING SILVER ANGELS T-LIGHT HLDR</c:v>
                </c:pt>
                <c:pt idx="8">
                  <c:v>MEDIUM CERAMIC TOP STORAGE JAR</c:v>
                </c:pt>
                <c:pt idx="9">
                  <c:v>PAPER CRAFT , LITTLE BIRDIE</c:v>
                </c:pt>
              </c:strCache>
            </c:strRef>
          </c:cat>
          <c:val>
            <c:numRef>
              <c:f>Top_10_return_products!$B$5:$B$15</c:f>
              <c:numCache>
                <c:formatCode>General</c:formatCode>
                <c:ptCount val="10"/>
                <c:pt idx="0">
                  <c:v>-1424</c:v>
                </c:pt>
                <c:pt idx="1">
                  <c:v>-1447</c:v>
                </c:pt>
                <c:pt idx="2">
                  <c:v>-1527</c:v>
                </c:pt>
                <c:pt idx="3">
                  <c:v>-2030</c:v>
                </c:pt>
                <c:pt idx="4">
                  <c:v>-2578</c:v>
                </c:pt>
                <c:pt idx="5">
                  <c:v>-3150</c:v>
                </c:pt>
                <c:pt idx="6">
                  <c:v>-4066</c:v>
                </c:pt>
                <c:pt idx="7">
                  <c:v>-9376</c:v>
                </c:pt>
                <c:pt idx="8">
                  <c:v>-74494</c:v>
                </c:pt>
                <c:pt idx="9">
                  <c:v>-80995</c:v>
                </c:pt>
              </c:numCache>
            </c:numRef>
          </c:val>
          <c:extLst>
            <c:ext xmlns:c16="http://schemas.microsoft.com/office/drawing/2014/chart" uri="{C3380CC4-5D6E-409C-BE32-E72D297353CC}">
              <c16:uniqueId val="{00000003-E611-41AB-B71C-5F07DD15CF10}"/>
            </c:ext>
          </c:extLst>
        </c:ser>
        <c:ser>
          <c:idx val="1"/>
          <c:order val="1"/>
          <c:tx>
            <c:strRef>
              <c:f>Top_10_return_products!$C$4</c:f>
              <c:strCache>
                <c:ptCount val="1"/>
                <c:pt idx="0">
                  <c:v>Sum of Revenue</c:v>
                </c:pt>
              </c:strCache>
            </c:strRef>
          </c:tx>
          <c:spPr>
            <a:solidFill>
              <a:schemeClr val="accent2"/>
            </a:solidFill>
            <a:ln>
              <a:noFill/>
            </a:ln>
            <a:effectLst/>
          </c:spPr>
          <c:invertIfNegative val="0"/>
          <c:cat>
            <c:strRef>
              <c:f>Top_10_return_products!$A$5:$A$15</c:f>
              <c:strCache>
                <c:ptCount val="10"/>
                <c:pt idx="0">
                  <c:v>TEA TIME PARTY BUNTING</c:v>
                </c:pt>
                <c:pt idx="1">
                  <c:v>FELTCRAFT DOLL MOLLY</c:v>
                </c:pt>
                <c:pt idx="2">
                  <c:v>HERB MARKER BASIL</c:v>
                </c:pt>
                <c:pt idx="3">
                  <c:v>GIN + TONIC DIET METAL SIGN</c:v>
                </c:pt>
                <c:pt idx="4">
                  <c:v>WHITE HANGING HEART T-LIGHT HOLDER</c:v>
                </c:pt>
                <c:pt idx="5">
                  <c:v>FAIRY CAKE FLANNEL ASSORTED COLOUR</c:v>
                </c:pt>
                <c:pt idx="6">
                  <c:v>Manual</c:v>
                </c:pt>
                <c:pt idx="7">
                  <c:v>ROTATING SILVER ANGELS T-LIGHT HLDR</c:v>
                </c:pt>
                <c:pt idx="8">
                  <c:v>MEDIUM CERAMIC TOP STORAGE JAR</c:v>
                </c:pt>
                <c:pt idx="9">
                  <c:v>PAPER CRAFT , LITTLE BIRDIE</c:v>
                </c:pt>
              </c:strCache>
            </c:strRef>
          </c:cat>
          <c:val>
            <c:numRef>
              <c:f>Top_10_return_products!$C$5:$C$15</c:f>
              <c:numCache>
                <c:formatCode>_-[$$-409]* #,##0_ ;_-[$$-409]* \-#,##0\ ;_-[$$-409]* "-"??_ ;_-@_ </c:formatCode>
                <c:ptCount val="10"/>
                <c:pt idx="0">
                  <c:v>-3692.9499999999994</c:v>
                </c:pt>
                <c:pt idx="1">
                  <c:v>-3512.6499999999992</c:v>
                </c:pt>
                <c:pt idx="2">
                  <c:v>-841.05000000000007</c:v>
                </c:pt>
                <c:pt idx="3">
                  <c:v>-3775.33</c:v>
                </c:pt>
                <c:pt idx="4">
                  <c:v>-6624.3</c:v>
                </c:pt>
                <c:pt idx="5">
                  <c:v>-6591.420000000001</c:v>
                </c:pt>
                <c:pt idx="6">
                  <c:v>-146784.46000000008</c:v>
                </c:pt>
                <c:pt idx="7">
                  <c:v>-321.60000000000002</c:v>
                </c:pt>
                <c:pt idx="8">
                  <c:v>-77479.640000000014</c:v>
                </c:pt>
                <c:pt idx="9">
                  <c:v>-168469.6</c:v>
                </c:pt>
              </c:numCache>
            </c:numRef>
          </c:val>
          <c:extLst>
            <c:ext xmlns:c16="http://schemas.microsoft.com/office/drawing/2014/chart" uri="{C3380CC4-5D6E-409C-BE32-E72D297353CC}">
              <c16:uniqueId val="{00000004-E611-41AB-B71C-5F07DD15CF10}"/>
            </c:ext>
          </c:extLst>
        </c:ser>
        <c:dLbls>
          <c:showLegendKey val="0"/>
          <c:showVal val="0"/>
          <c:showCatName val="0"/>
          <c:showSerName val="0"/>
          <c:showPercent val="0"/>
          <c:showBubbleSize val="0"/>
        </c:dLbls>
        <c:gapWidth val="150"/>
        <c:overlap val="100"/>
        <c:axId val="795702320"/>
        <c:axId val="1404873728"/>
      </c:barChart>
      <c:catAx>
        <c:axId val="795702320"/>
        <c:scaling>
          <c:orientation val="minMax"/>
        </c:scaling>
        <c:delete val="0"/>
        <c:axPos val="l"/>
        <c:numFmt formatCode="General" sourceLinked="1"/>
        <c:majorTickMark val="none"/>
        <c:minorTickMark val="none"/>
        <c:tickLblPos val="high"/>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4873728"/>
        <c:crosses val="autoZero"/>
        <c:auto val="1"/>
        <c:lblAlgn val="ctr"/>
        <c:lblOffset val="100"/>
        <c:noMultiLvlLbl val="0"/>
      </c:catAx>
      <c:valAx>
        <c:axId val="140487372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5702320"/>
        <c:crosses val="autoZero"/>
        <c:crossBetween val="between"/>
      </c:valAx>
      <c:spPr>
        <a:noFill/>
        <a:ln>
          <a:noFill/>
        </a:ln>
        <a:effectLst/>
      </c:spPr>
    </c:plotArea>
    <c:legend>
      <c:legendPos val="r"/>
      <c:layout>
        <c:manualLayout>
          <c:xMode val="edge"/>
          <c:yMode val="edge"/>
          <c:x val="1.3195175431664418E-2"/>
          <c:y val="0.14008666554261634"/>
          <c:w val="0.14618370085681448"/>
          <c:h val="0.1325205360949559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[Excel_dashboard.xlsx]top_Customer!PivotTable1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Who are our top customers</a:t>
            </a:r>
            <a:r>
              <a:rPr lang="en-US" baseline="0"/>
              <a: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top_Customer!$C$4</c:f>
              <c:strCache>
                <c:ptCount val="1"/>
                <c:pt idx="0">
                  <c:v>Revenue</c:v>
                </c:pt>
              </c:strCache>
            </c:strRef>
          </c:tx>
          <c:spPr>
            <a:solidFill>
              <a:schemeClr val="accent2"/>
            </a:solidFill>
            <a:ln>
              <a:noFill/>
            </a:ln>
            <a:effectLst/>
          </c:spPr>
          <c:invertIfNegative val="0"/>
          <c:cat>
            <c:strRef>
              <c:f>top_Customer!$A$5:$A$15</c:f>
              <c:strCache>
                <c:ptCount val="10"/>
                <c:pt idx="0">
                  <c:v>14646</c:v>
                </c:pt>
                <c:pt idx="1">
                  <c:v>18102</c:v>
                </c:pt>
                <c:pt idx="2">
                  <c:v>17450</c:v>
                </c:pt>
                <c:pt idx="3">
                  <c:v>16446</c:v>
                </c:pt>
                <c:pt idx="4">
                  <c:v>14911</c:v>
                </c:pt>
                <c:pt idx="5">
                  <c:v>12415</c:v>
                </c:pt>
                <c:pt idx="6">
                  <c:v>17511</c:v>
                </c:pt>
                <c:pt idx="7">
                  <c:v>12346</c:v>
                </c:pt>
                <c:pt idx="8">
                  <c:v>13694</c:v>
                </c:pt>
                <c:pt idx="9">
                  <c:v>14298</c:v>
                </c:pt>
              </c:strCache>
            </c:strRef>
          </c:cat>
          <c:val>
            <c:numRef>
              <c:f>top_Customer!$C$5:$C$15</c:f>
              <c:numCache>
                <c:formatCode>_-[$$-409]* #,##0_ ;_-[$$-409]* \-#,##0\ ;_-[$$-409]* "-"??_ ;_-@_ </c:formatCode>
                <c:ptCount val="10"/>
                <c:pt idx="0">
                  <c:v>280206.01999999955</c:v>
                </c:pt>
                <c:pt idx="1">
                  <c:v>259657.29999999993</c:v>
                </c:pt>
                <c:pt idx="2">
                  <c:v>194390.79000000007</c:v>
                </c:pt>
                <c:pt idx="3">
                  <c:v>168472.5</c:v>
                </c:pt>
                <c:pt idx="4">
                  <c:v>143711.17000000054</c:v>
                </c:pt>
                <c:pt idx="5">
                  <c:v>124914.53000000003</c:v>
                </c:pt>
                <c:pt idx="6">
                  <c:v>91062.379999999874</c:v>
                </c:pt>
                <c:pt idx="7">
                  <c:v>77183.600000000006</c:v>
                </c:pt>
                <c:pt idx="8">
                  <c:v>65039.619999999966</c:v>
                </c:pt>
                <c:pt idx="9">
                  <c:v>51527.299999999894</c:v>
                </c:pt>
              </c:numCache>
            </c:numRef>
          </c:val>
          <c:extLst>
            <c:ext xmlns:c16="http://schemas.microsoft.com/office/drawing/2014/chart" uri="{C3380CC4-5D6E-409C-BE32-E72D297353CC}">
              <c16:uniqueId val="{00000014-6307-47C8-84B0-F07259D75714}"/>
            </c:ext>
          </c:extLst>
        </c:ser>
        <c:dLbls>
          <c:showLegendKey val="0"/>
          <c:showVal val="0"/>
          <c:showCatName val="0"/>
          <c:showSerName val="0"/>
          <c:showPercent val="0"/>
          <c:showBubbleSize val="0"/>
        </c:dLbls>
        <c:gapWidth val="219"/>
        <c:axId val="1754035280"/>
        <c:axId val="1754034800"/>
      </c:barChart>
      <c:lineChart>
        <c:grouping val="standard"/>
        <c:varyColors val="0"/>
        <c:ser>
          <c:idx val="0"/>
          <c:order val="0"/>
          <c:tx>
            <c:strRef>
              <c:f>top_Customer!$B$4</c:f>
              <c:strCache>
                <c:ptCount val="1"/>
                <c:pt idx="0">
                  <c:v>Orders</c:v>
                </c:pt>
              </c:strCache>
            </c:strRef>
          </c:tx>
          <c:spPr>
            <a:ln w="28575" cap="rnd">
              <a:solidFill>
                <a:schemeClr val="accent1"/>
              </a:solidFill>
              <a:round/>
            </a:ln>
            <a:effectLst/>
          </c:spPr>
          <c:marker>
            <c:symbol val="none"/>
          </c:marker>
          <c:cat>
            <c:strRef>
              <c:f>top_Customer!$A$5:$A$15</c:f>
              <c:strCache>
                <c:ptCount val="10"/>
                <c:pt idx="0">
                  <c:v>14646</c:v>
                </c:pt>
                <c:pt idx="1">
                  <c:v>18102</c:v>
                </c:pt>
                <c:pt idx="2">
                  <c:v>17450</c:v>
                </c:pt>
                <c:pt idx="3">
                  <c:v>16446</c:v>
                </c:pt>
                <c:pt idx="4">
                  <c:v>14911</c:v>
                </c:pt>
                <c:pt idx="5">
                  <c:v>12415</c:v>
                </c:pt>
                <c:pt idx="6">
                  <c:v>17511</c:v>
                </c:pt>
                <c:pt idx="7">
                  <c:v>12346</c:v>
                </c:pt>
                <c:pt idx="8">
                  <c:v>13694</c:v>
                </c:pt>
                <c:pt idx="9">
                  <c:v>14298</c:v>
                </c:pt>
              </c:strCache>
            </c:strRef>
          </c:cat>
          <c:val>
            <c:numRef>
              <c:f>top_Customer!$B$5:$B$15</c:f>
              <c:numCache>
                <c:formatCode>General</c:formatCode>
                <c:ptCount val="10"/>
                <c:pt idx="0">
                  <c:v>73</c:v>
                </c:pt>
                <c:pt idx="1">
                  <c:v>60</c:v>
                </c:pt>
                <c:pt idx="2">
                  <c:v>46</c:v>
                </c:pt>
                <c:pt idx="3">
                  <c:v>2</c:v>
                </c:pt>
                <c:pt idx="4">
                  <c:v>201</c:v>
                </c:pt>
                <c:pt idx="5">
                  <c:v>21</c:v>
                </c:pt>
                <c:pt idx="6">
                  <c:v>31</c:v>
                </c:pt>
                <c:pt idx="7">
                  <c:v>1</c:v>
                </c:pt>
                <c:pt idx="8">
                  <c:v>50</c:v>
                </c:pt>
                <c:pt idx="9">
                  <c:v>44</c:v>
                </c:pt>
              </c:numCache>
            </c:numRef>
          </c:val>
          <c:smooth val="0"/>
          <c:extLst>
            <c:ext xmlns:c16="http://schemas.microsoft.com/office/drawing/2014/chart" uri="{C3380CC4-5D6E-409C-BE32-E72D297353CC}">
              <c16:uniqueId val="{00000010-6307-47C8-84B0-F07259D75714}"/>
            </c:ext>
          </c:extLst>
        </c:ser>
        <c:dLbls>
          <c:showLegendKey val="0"/>
          <c:showVal val="0"/>
          <c:showCatName val="0"/>
          <c:showSerName val="0"/>
          <c:showPercent val="0"/>
          <c:showBubbleSize val="0"/>
        </c:dLbls>
        <c:marker val="1"/>
        <c:smooth val="0"/>
        <c:axId val="1765008991"/>
        <c:axId val="1765008511"/>
      </c:lineChart>
      <c:catAx>
        <c:axId val="17540352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4034800"/>
        <c:crosses val="autoZero"/>
        <c:auto val="1"/>
        <c:lblAlgn val="ctr"/>
        <c:lblOffset val="100"/>
        <c:noMultiLvlLbl val="0"/>
      </c:catAx>
      <c:valAx>
        <c:axId val="1754034800"/>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54035280"/>
        <c:crosses val="autoZero"/>
        <c:crossBetween val="between"/>
      </c:valAx>
      <c:valAx>
        <c:axId val="176500851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5008991"/>
        <c:crosses val="max"/>
        <c:crossBetween val="between"/>
      </c:valAx>
      <c:catAx>
        <c:axId val="1765008991"/>
        <c:scaling>
          <c:orientation val="minMax"/>
        </c:scaling>
        <c:delete val="1"/>
        <c:axPos val="b"/>
        <c:numFmt formatCode="General" sourceLinked="1"/>
        <c:majorTickMark val="out"/>
        <c:minorTickMark val="none"/>
        <c:tickLblPos val="nextTo"/>
        <c:crossAx val="1765008511"/>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[Excel_dashboard.xlsx]Rev_by_month!PivotTable23</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Which month/quarter would be good for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Rev_by_month!$B$4</c:f>
              <c:strCache>
                <c:ptCount val="1"/>
                <c:pt idx="0">
                  <c:v>Revenue</c:v>
                </c:pt>
              </c:strCache>
            </c:strRef>
          </c:tx>
          <c:spPr>
            <a:solidFill>
              <a:schemeClr val="accent1"/>
            </a:solidFill>
            <a:ln>
              <a:noFill/>
            </a:ln>
            <a:effectLst/>
          </c:spPr>
          <c:invertIfNegative val="0"/>
          <c:cat>
            <c:strRef>
              <c:f>Rev_by_month!$A$5:$A$18</c:f>
              <c:strCache>
                <c:ptCount val="13"/>
                <c:pt idx="0">
                  <c:v>2010-12</c:v>
                </c:pt>
                <c:pt idx="1">
                  <c:v>2011-01</c:v>
                </c:pt>
                <c:pt idx="2">
                  <c:v>2011-02</c:v>
                </c:pt>
                <c:pt idx="3">
                  <c:v>2011-03</c:v>
                </c:pt>
                <c:pt idx="4">
                  <c:v>2011-04</c:v>
                </c:pt>
                <c:pt idx="5">
                  <c:v>2011-05</c:v>
                </c:pt>
                <c:pt idx="6">
                  <c:v>2011-06</c:v>
                </c:pt>
                <c:pt idx="7">
                  <c:v>2011-07</c:v>
                </c:pt>
                <c:pt idx="8">
                  <c:v>2011-08</c:v>
                </c:pt>
                <c:pt idx="9">
                  <c:v>2011-09</c:v>
                </c:pt>
                <c:pt idx="10">
                  <c:v>2011-10</c:v>
                </c:pt>
                <c:pt idx="11">
                  <c:v>2011-11</c:v>
                </c:pt>
                <c:pt idx="12">
                  <c:v>2011-12</c:v>
                </c:pt>
              </c:strCache>
            </c:strRef>
          </c:cat>
          <c:val>
            <c:numRef>
              <c:f>Rev_by_month!$B$5:$B$18</c:f>
              <c:numCache>
                <c:formatCode>_-[$$-409]* #,##0_ ;_-[$$-409]* \-#,##0\ ;_-[$$-409]* "-"??_ ;_-@_ </c:formatCode>
                <c:ptCount val="13"/>
                <c:pt idx="0">
                  <c:v>821452.72999998834</c:v>
                </c:pt>
                <c:pt idx="1">
                  <c:v>689811.60999999824</c:v>
                </c:pt>
                <c:pt idx="2">
                  <c:v>522545.56000000174</c:v>
                </c:pt>
                <c:pt idx="3">
                  <c:v>716215.26000000059</c:v>
                </c:pt>
                <c:pt idx="4">
                  <c:v>536968.49100000155</c:v>
                </c:pt>
                <c:pt idx="5">
                  <c:v>769296.60999999917</c:v>
                </c:pt>
                <c:pt idx="6">
                  <c:v>760547.01</c:v>
                </c:pt>
                <c:pt idx="7">
                  <c:v>718076.12100000156</c:v>
                </c:pt>
                <c:pt idx="8">
                  <c:v>757841.38000000035</c:v>
                </c:pt>
                <c:pt idx="9">
                  <c:v>1056435.1920000014</c:v>
                </c:pt>
                <c:pt idx="10">
                  <c:v>1151263.7299999958</c:v>
                </c:pt>
                <c:pt idx="11">
                  <c:v>1503866.7799999916</c:v>
                </c:pt>
                <c:pt idx="12">
                  <c:v>637790.33000000427</c:v>
                </c:pt>
              </c:numCache>
            </c:numRef>
          </c:val>
          <c:extLst>
            <c:ext xmlns:c16="http://schemas.microsoft.com/office/drawing/2014/chart" uri="{C3380CC4-5D6E-409C-BE32-E72D297353CC}">
              <c16:uniqueId val="{00000000-CC7E-4BF2-8E09-B0F0571E2882}"/>
            </c:ext>
          </c:extLst>
        </c:ser>
        <c:dLbls>
          <c:showLegendKey val="0"/>
          <c:showVal val="0"/>
          <c:showCatName val="0"/>
          <c:showSerName val="0"/>
          <c:showPercent val="0"/>
          <c:showBubbleSize val="0"/>
        </c:dLbls>
        <c:gapWidth val="150"/>
        <c:axId val="56199184"/>
        <c:axId val="56199664"/>
      </c:barChart>
      <c:lineChart>
        <c:grouping val="standard"/>
        <c:varyColors val="0"/>
        <c:ser>
          <c:idx val="1"/>
          <c:order val="1"/>
          <c:tx>
            <c:strRef>
              <c:f>Rev_by_month!$C$4</c:f>
              <c:strCache>
                <c:ptCount val="1"/>
                <c:pt idx="0">
                  <c:v>MoM%</c:v>
                </c:pt>
              </c:strCache>
            </c:strRef>
          </c:tx>
          <c:spPr>
            <a:ln w="28575" cap="rnd">
              <a:solidFill>
                <a:schemeClr val="accent2"/>
              </a:solidFill>
              <a:round/>
            </a:ln>
            <a:effectLst/>
          </c:spPr>
          <c:marker>
            <c:symbol val="none"/>
          </c:marker>
          <c:cat>
            <c:strRef>
              <c:f>Rev_by_month!$A$5:$A$18</c:f>
              <c:strCache>
                <c:ptCount val="13"/>
                <c:pt idx="0">
                  <c:v>2010-12</c:v>
                </c:pt>
                <c:pt idx="1">
                  <c:v>2011-01</c:v>
                </c:pt>
                <c:pt idx="2">
                  <c:v>2011-02</c:v>
                </c:pt>
                <c:pt idx="3">
                  <c:v>2011-03</c:v>
                </c:pt>
                <c:pt idx="4">
                  <c:v>2011-04</c:v>
                </c:pt>
                <c:pt idx="5">
                  <c:v>2011-05</c:v>
                </c:pt>
                <c:pt idx="6">
                  <c:v>2011-06</c:v>
                </c:pt>
                <c:pt idx="7">
                  <c:v>2011-07</c:v>
                </c:pt>
                <c:pt idx="8">
                  <c:v>2011-08</c:v>
                </c:pt>
                <c:pt idx="9">
                  <c:v>2011-09</c:v>
                </c:pt>
                <c:pt idx="10">
                  <c:v>2011-10</c:v>
                </c:pt>
                <c:pt idx="11">
                  <c:v>2011-11</c:v>
                </c:pt>
                <c:pt idx="12">
                  <c:v>2011-12</c:v>
                </c:pt>
              </c:strCache>
            </c:strRef>
          </c:cat>
          <c:val>
            <c:numRef>
              <c:f>Rev_by_month!$C$5:$C$18</c:f>
              <c:numCache>
                <c:formatCode>0.00%</c:formatCode>
                <c:ptCount val="13"/>
                <c:pt idx="1">
                  <c:v>-0.16025404164155857</c:v>
                </c:pt>
                <c:pt idx="2">
                  <c:v>-0.24248076949588732</c:v>
                </c:pt>
                <c:pt idx="3">
                  <c:v>0.3706273956284275</c:v>
                </c:pt>
                <c:pt idx="4">
                  <c:v>-0.25026940783138146</c:v>
                </c:pt>
                <c:pt idx="5">
                  <c:v>0.4326662046172034</c:v>
                </c:pt>
                <c:pt idx="6">
                  <c:v>-1.137350650745643E-2</c:v>
                </c:pt>
                <c:pt idx="7">
                  <c:v>-5.5842556004524237E-2</c:v>
                </c:pt>
                <c:pt idx="8">
                  <c:v>5.5377498063326785E-2</c:v>
                </c:pt>
                <c:pt idx="9">
                  <c:v>0.39400568493633975</c:v>
                </c:pt>
                <c:pt idx="10">
                  <c:v>8.9762759436732426E-2</c:v>
                </c:pt>
                <c:pt idx="11">
                  <c:v>0.30627478379779854</c:v>
                </c:pt>
                <c:pt idx="12">
                  <c:v>-0.57589971500001624</c:v>
                </c:pt>
              </c:numCache>
            </c:numRef>
          </c:val>
          <c:smooth val="0"/>
          <c:extLst>
            <c:ext xmlns:c16="http://schemas.microsoft.com/office/drawing/2014/chart" uri="{C3380CC4-5D6E-409C-BE32-E72D297353CC}">
              <c16:uniqueId val="{00000001-CC7E-4BF2-8E09-B0F0571E2882}"/>
            </c:ext>
          </c:extLst>
        </c:ser>
        <c:dLbls>
          <c:showLegendKey val="0"/>
          <c:showVal val="0"/>
          <c:showCatName val="0"/>
          <c:showSerName val="0"/>
          <c:showPercent val="0"/>
          <c:showBubbleSize val="0"/>
        </c:dLbls>
        <c:marker val="1"/>
        <c:smooth val="0"/>
        <c:axId val="1044702464"/>
        <c:axId val="1044703904"/>
      </c:lineChart>
      <c:catAx>
        <c:axId val="56199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199664"/>
        <c:crosses val="autoZero"/>
        <c:auto val="1"/>
        <c:lblAlgn val="ctr"/>
        <c:lblOffset val="100"/>
        <c:noMultiLvlLbl val="0"/>
      </c:catAx>
      <c:valAx>
        <c:axId val="56199664"/>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199184"/>
        <c:crosses val="autoZero"/>
        <c:crossBetween val="between"/>
      </c:valAx>
      <c:valAx>
        <c:axId val="1044703904"/>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4702464"/>
        <c:crosses val="max"/>
        <c:crossBetween val="between"/>
      </c:valAx>
      <c:catAx>
        <c:axId val="1044702464"/>
        <c:scaling>
          <c:orientation val="minMax"/>
        </c:scaling>
        <c:delete val="1"/>
        <c:axPos val="b"/>
        <c:numFmt formatCode="General" sourceLinked="1"/>
        <c:majorTickMark val="out"/>
        <c:minorTickMark val="none"/>
        <c:tickLblPos val="nextTo"/>
        <c:crossAx val="1044703904"/>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[Excel_dashboard.xlsx]Top_10_selling_products!PivotTable22</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are our top products to focus 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Top_10_selling_products!$B$4</c:f>
              <c:strCache>
                <c:ptCount val="1"/>
                <c:pt idx="0">
                  <c:v>Units_sold</c:v>
                </c:pt>
              </c:strCache>
            </c:strRef>
          </c:tx>
          <c:spPr>
            <a:solidFill>
              <a:schemeClr val="accent1"/>
            </a:solidFill>
            <a:ln>
              <a:noFill/>
            </a:ln>
            <a:effectLst/>
          </c:spPr>
          <c:invertIfNegative val="0"/>
          <c:cat>
            <c:strRef>
              <c:f>Top_10_selling_products!$A$5:$A$15</c:f>
              <c:strCache>
                <c:ptCount val="10"/>
                <c:pt idx="0">
                  <c:v>MINI PAINT SET VINTAGE</c:v>
                </c:pt>
                <c:pt idx="1">
                  <c:v>RABBIT NIGHT LIGHT</c:v>
                </c:pt>
                <c:pt idx="2">
                  <c:v>ASSORTED COLOUR BIRD ORNAMENT</c:v>
                </c:pt>
                <c:pt idx="3">
                  <c:v>PACK OF 72 RETROSPOT CAKE CASES</c:v>
                </c:pt>
                <c:pt idx="4">
                  <c:v>POPCORN HOLDER</c:v>
                </c:pt>
                <c:pt idx="5">
                  <c:v>WHITE HANGING HEART T-LIGHT HOLDER</c:v>
                </c:pt>
                <c:pt idx="6">
                  <c:v>JUMBO BAG RED RETROSPOT</c:v>
                </c:pt>
                <c:pt idx="7">
                  <c:v>WORLD WAR 2 GLIDERS ASSTD DESIGNS</c:v>
                </c:pt>
                <c:pt idx="8">
                  <c:v>MEDIUM CERAMIC TOP STORAGE JAR</c:v>
                </c:pt>
                <c:pt idx="9">
                  <c:v>PAPER CRAFT , LITTLE BIRDIE</c:v>
                </c:pt>
              </c:strCache>
            </c:strRef>
          </c:cat>
          <c:val>
            <c:numRef>
              <c:f>Top_10_selling_products!$B$5:$B$15</c:f>
              <c:numCache>
                <c:formatCode>General</c:formatCode>
                <c:ptCount val="10"/>
                <c:pt idx="0">
                  <c:v>26633</c:v>
                </c:pt>
                <c:pt idx="1">
                  <c:v>30739</c:v>
                </c:pt>
                <c:pt idx="2">
                  <c:v>36362</c:v>
                </c:pt>
                <c:pt idx="3">
                  <c:v>36396</c:v>
                </c:pt>
                <c:pt idx="4">
                  <c:v>36749</c:v>
                </c:pt>
                <c:pt idx="5">
                  <c:v>37872</c:v>
                </c:pt>
                <c:pt idx="6">
                  <c:v>48371</c:v>
                </c:pt>
                <c:pt idx="7">
                  <c:v>54951</c:v>
                </c:pt>
                <c:pt idx="8">
                  <c:v>78033</c:v>
                </c:pt>
                <c:pt idx="9">
                  <c:v>80995</c:v>
                </c:pt>
              </c:numCache>
            </c:numRef>
          </c:val>
          <c:extLst>
            <c:ext xmlns:c16="http://schemas.microsoft.com/office/drawing/2014/chart" uri="{C3380CC4-5D6E-409C-BE32-E72D297353CC}">
              <c16:uniqueId val="{00000000-1819-4667-AC4E-2994C0C143DA}"/>
            </c:ext>
          </c:extLst>
        </c:ser>
        <c:ser>
          <c:idx val="1"/>
          <c:order val="1"/>
          <c:tx>
            <c:strRef>
              <c:f>Top_10_selling_products!$C$4</c:f>
              <c:strCache>
                <c:ptCount val="1"/>
                <c:pt idx="0">
                  <c:v>Revenue</c:v>
                </c:pt>
              </c:strCache>
            </c:strRef>
          </c:tx>
          <c:spPr>
            <a:solidFill>
              <a:schemeClr val="accent2"/>
            </a:solidFill>
            <a:ln>
              <a:noFill/>
            </a:ln>
            <a:effectLst/>
          </c:spPr>
          <c:invertIfNegative val="0"/>
          <c:cat>
            <c:strRef>
              <c:f>Top_10_selling_products!$A$5:$A$15</c:f>
              <c:strCache>
                <c:ptCount val="10"/>
                <c:pt idx="0">
                  <c:v>MINI PAINT SET VINTAGE</c:v>
                </c:pt>
                <c:pt idx="1">
                  <c:v>RABBIT NIGHT LIGHT</c:v>
                </c:pt>
                <c:pt idx="2">
                  <c:v>ASSORTED COLOUR BIRD ORNAMENT</c:v>
                </c:pt>
                <c:pt idx="3">
                  <c:v>PACK OF 72 RETROSPOT CAKE CASES</c:v>
                </c:pt>
                <c:pt idx="4">
                  <c:v>POPCORN HOLDER</c:v>
                </c:pt>
                <c:pt idx="5">
                  <c:v>WHITE HANGING HEART T-LIGHT HOLDER</c:v>
                </c:pt>
                <c:pt idx="6">
                  <c:v>JUMBO BAG RED RETROSPOT</c:v>
                </c:pt>
                <c:pt idx="7">
                  <c:v>WORLD WAR 2 GLIDERS ASSTD DESIGNS</c:v>
                </c:pt>
                <c:pt idx="8">
                  <c:v>MEDIUM CERAMIC TOP STORAGE JAR</c:v>
                </c:pt>
                <c:pt idx="9">
                  <c:v>PAPER CRAFT , LITTLE BIRDIE</c:v>
                </c:pt>
              </c:strCache>
            </c:strRef>
          </c:cat>
          <c:val>
            <c:numRef>
              <c:f>Top_10_selling_products!$C$5:$C$15</c:f>
              <c:numCache>
                <c:formatCode>_-[$$-409]* #,##0_ ;_-[$$-409]* \-#,##0\ ;_-[$$-409]* "-"??_ ;_-@_ </c:formatCode>
                <c:ptCount val="10"/>
                <c:pt idx="0">
                  <c:v>16937.81999999988</c:v>
                </c:pt>
                <c:pt idx="1">
                  <c:v>66870.030000000828</c:v>
                </c:pt>
                <c:pt idx="2">
                  <c:v>58927.620000000206</c:v>
                </c:pt>
                <c:pt idx="3">
                  <c:v>21246.450000000401</c:v>
                </c:pt>
                <c:pt idx="4">
                  <c:v>34288.670000000166</c:v>
                </c:pt>
                <c:pt idx="5">
                  <c:v>106236.7199999986</c:v>
                </c:pt>
                <c:pt idx="6">
                  <c:v>94159.810000002253</c:v>
                </c:pt>
                <c:pt idx="7">
                  <c:v>13814.010000000033</c:v>
                </c:pt>
                <c:pt idx="8">
                  <c:v>81700.92</c:v>
                </c:pt>
                <c:pt idx="9">
                  <c:v>168469.6</c:v>
                </c:pt>
              </c:numCache>
            </c:numRef>
          </c:val>
          <c:extLst>
            <c:ext xmlns:c16="http://schemas.microsoft.com/office/drawing/2014/chart" uri="{C3380CC4-5D6E-409C-BE32-E72D297353CC}">
              <c16:uniqueId val="{00000001-1819-4667-AC4E-2994C0C143DA}"/>
            </c:ext>
          </c:extLst>
        </c:ser>
        <c:dLbls>
          <c:showLegendKey val="0"/>
          <c:showVal val="0"/>
          <c:showCatName val="0"/>
          <c:showSerName val="0"/>
          <c:showPercent val="0"/>
          <c:showBubbleSize val="0"/>
        </c:dLbls>
        <c:gapWidth val="219"/>
        <c:overlap val="100"/>
        <c:axId val="1409407360"/>
        <c:axId val="1409407840"/>
      </c:barChart>
      <c:catAx>
        <c:axId val="14094073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9407840"/>
        <c:crosses val="autoZero"/>
        <c:auto val="1"/>
        <c:lblAlgn val="ctr"/>
        <c:lblOffset val="100"/>
        <c:noMultiLvlLbl val="0"/>
      </c:catAx>
      <c:valAx>
        <c:axId val="140940784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94073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3</xdr:col>
      <xdr:colOff>266700</xdr:colOff>
      <xdr:row>2</xdr:row>
      <xdr:rowOff>179070</xdr:rowOff>
    </xdr:from>
    <xdr:to>
      <xdr:col>14</xdr:col>
      <xdr:colOff>220980</xdr:colOff>
      <xdr:row>17</xdr:row>
      <xdr:rowOff>179070</xdr:rowOff>
    </xdr:to>
    <xdr:graphicFrame macro="">
      <xdr:nvGraphicFramePr>
        <xdr:cNvPr id="2" name="Chart 1">
          <a:extLst>
            <a:ext uri="{FF2B5EF4-FFF2-40B4-BE49-F238E27FC236}">
              <a16:creationId xmlns:a16="http://schemas.microsoft.com/office/drawing/2014/main" id="{3E91BF67-62B0-10E6-FF1F-F499FCB436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2</xdr:row>
      <xdr:rowOff>179070</xdr:rowOff>
    </xdr:from>
    <xdr:to>
      <xdr:col>13</xdr:col>
      <xdr:colOff>106680</xdr:colOff>
      <xdr:row>17</xdr:row>
      <xdr:rowOff>179070</xdr:rowOff>
    </xdr:to>
    <xdr:graphicFrame macro="">
      <xdr:nvGraphicFramePr>
        <xdr:cNvPr id="3" name="Chart 2">
          <a:extLst>
            <a:ext uri="{FF2B5EF4-FFF2-40B4-BE49-F238E27FC236}">
              <a16:creationId xmlns:a16="http://schemas.microsoft.com/office/drawing/2014/main" id="{631A6CFD-3AA1-BB27-275A-11111F9A6E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441960</xdr:colOff>
      <xdr:row>1</xdr:row>
      <xdr:rowOff>179070</xdr:rowOff>
    </xdr:from>
    <xdr:to>
      <xdr:col>13</xdr:col>
      <xdr:colOff>45720</xdr:colOff>
      <xdr:row>17</xdr:row>
      <xdr:rowOff>137160</xdr:rowOff>
    </xdr:to>
    <xdr:graphicFrame macro="">
      <xdr:nvGraphicFramePr>
        <xdr:cNvPr id="2" name="Chart 1">
          <a:extLst>
            <a:ext uri="{FF2B5EF4-FFF2-40B4-BE49-F238E27FC236}">
              <a16:creationId xmlns:a16="http://schemas.microsoft.com/office/drawing/2014/main" id="{2F861F39-E913-305C-6D7D-44A80B63BB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266700</xdr:colOff>
      <xdr:row>2</xdr:row>
      <xdr:rowOff>171450</xdr:rowOff>
    </xdr:from>
    <xdr:to>
      <xdr:col>10</xdr:col>
      <xdr:colOff>419100</xdr:colOff>
      <xdr:row>20</xdr:row>
      <xdr:rowOff>99060</xdr:rowOff>
    </xdr:to>
    <xdr:graphicFrame macro="">
      <xdr:nvGraphicFramePr>
        <xdr:cNvPr id="2" name="Chart 1">
          <a:extLst>
            <a:ext uri="{FF2B5EF4-FFF2-40B4-BE49-F238E27FC236}">
              <a16:creationId xmlns:a16="http://schemas.microsoft.com/office/drawing/2014/main" id="{1F9969B6-7400-C6B1-5FEF-FC9B101B86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76199</xdr:colOff>
      <xdr:row>2</xdr:row>
      <xdr:rowOff>179070</xdr:rowOff>
    </xdr:from>
    <xdr:to>
      <xdr:col>13</xdr:col>
      <xdr:colOff>9524</xdr:colOff>
      <xdr:row>21</xdr:row>
      <xdr:rowOff>7620</xdr:rowOff>
    </xdr:to>
    <xdr:graphicFrame macro="">
      <xdr:nvGraphicFramePr>
        <xdr:cNvPr id="2" name="Chart 1">
          <a:extLst>
            <a:ext uri="{FF2B5EF4-FFF2-40B4-BE49-F238E27FC236}">
              <a16:creationId xmlns:a16="http://schemas.microsoft.com/office/drawing/2014/main" id="{7FE4F36D-40FD-36DE-8F60-1384F21A97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382905</xdr:colOff>
      <xdr:row>2</xdr:row>
      <xdr:rowOff>179070</xdr:rowOff>
    </xdr:from>
    <xdr:to>
      <xdr:col>17</xdr:col>
      <xdr:colOff>382905</xdr:colOff>
      <xdr:row>16</xdr:row>
      <xdr:rowOff>85725</xdr:rowOff>
    </xdr:to>
    <mc:AlternateContent xmlns:mc="http://schemas.openxmlformats.org/markup-compatibility/2006" xmlns:a14="http://schemas.microsoft.com/office/drawing/2010/main">
      <mc:Choice Requires="a14">
        <xdr:graphicFrame macro="">
          <xdr:nvGraphicFramePr>
            <xdr:cNvPr id="3" name="Country">
              <a:extLst>
                <a:ext uri="{FF2B5EF4-FFF2-40B4-BE49-F238E27FC236}">
                  <a16:creationId xmlns:a16="http://schemas.microsoft.com/office/drawing/2014/main" id="{5D5E5204-B811-B9CF-9B37-AD271B7B8C5A}"/>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593830" y="541020"/>
              <a:ext cx="1828800" cy="24403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127000</xdr:colOff>
      <xdr:row>3</xdr:row>
      <xdr:rowOff>3503</xdr:rowOff>
    </xdr:from>
    <xdr:to>
      <xdr:col>14</xdr:col>
      <xdr:colOff>26275</xdr:colOff>
      <xdr:row>20</xdr:row>
      <xdr:rowOff>43793</xdr:rowOff>
    </xdr:to>
    <xdr:graphicFrame macro="">
      <xdr:nvGraphicFramePr>
        <xdr:cNvPr id="5" name="Chart 4">
          <a:extLst>
            <a:ext uri="{FF2B5EF4-FFF2-40B4-BE49-F238E27FC236}">
              <a16:creationId xmlns:a16="http://schemas.microsoft.com/office/drawing/2014/main" id="{0298C908-ACBC-920C-D9B8-3F7C814F8D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91440</xdr:colOff>
      <xdr:row>2</xdr:row>
      <xdr:rowOff>179070</xdr:rowOff>
    </xdr:from>
    <xdr:to>
      <xdr:col>14</xdr:col>
      <xdr:colOff>594360</xdr:colOff>
      <xdr:row>20</xdr:row>
      <xdr:rowOff>60960</xdr:rowOff>
    </xdr:to>
    <xdr:graphicFrame macro="">
      <xdr:nvGraphicFramePr>
        <xdr:cNvPr id="2" name="Chart 1">
          <a:extLst>
            <a:ext uri="{FF2B5EF4-FFF2-40B4-BE49-F238E27FC236}">
              <a16:creationId xmlns:a16="http://schemas.microsoft.com/office/drawing/2014/main" id="{ED69B333-22D9-A0AE-2C0E-E7A37D5D59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absolute">
    <xdr:from>
      <xdr:col>8</xdr:col>
      <xdr:colOff>216369</xdr:colOff>
      <xdr:row>4</xdr:row>
      <xdr:rowOff>0</xdr:rowOff>
    </xdr:from>
    <xdr:to>
      <xdr:col>37</xdr:col>
      <xdr:colOff>108857</xdr:colOff>
      <xdr:row>19</xdr:row>
      <xdr:rowOff>26930</xdr:rowOff>
    </xdr:to>
    <xdr:graphicFrame macro="">
      <xdr:nvGraphicFramePr>
        <xdr:cNvPr id="2" name="Chart 1">
          <a:extLst>
            <a:ext uri="{FF2B5EF4-FFF2-40B4-BE49-F238E27FC236}">
              <a16:creationId xmlns:a16="http://schemas.microsoft.com/office/drawing/2014/main" id="{308773F7-AA76-48A9-A55C-AA5AA5357C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38</xdr:col>
      <xdr:colOff>39586</xdr:colOff>
      <xdr:row>4</xdr:row>
      <xdr:rowOff>0</xdr:rowOff>
    </xdr:from>
    <xdr:to>
      <xdr:col>66</xdr:col>
      <xdr:colOff>149986</xdr:colOff>
      <xdr:row>19</xdr:row>
      <xdr:rowOff>28051</xdr:rowOff>
    </xdr:to>
    <xdr:graphicFrame macro="">
      <xdr:nvGraphicFramePr>
        <xdr:cNvPr id="3" name="Chart 2">
          <a:extLst>
            <a:ext uri="{FF2B5EF4-FFF2-40B4-BE49-F238E27FC236}">
              <a16:creationId xmlns:a16="http://schemas.microsoft.com/office/drawing/2014/main" id="{6649E16F-A8F2-4778-8453-E2AE238659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9</xdr:col>
      <xdr:colOff>0</xdr:colOff>
      <xdr:row>20</xdr:row>
      <xdr:rowOff>0</xdr:rowOff>
    </xdr:from>
    <xdr:to>
      <xdr:col>37</xdr:col>
      <xdr:colOff>108857</xdr:colOff>
      <xdr:row>35</xdr:row>
      <xdr:rowOff>28052</xdr:rowOff>
    </xdr:to>
    <xdr:graphicFrame macro="">
      <xdr:nvGraphicFramePr>
        <xdr:cNvPr id="4" name="Chart 3">
          <a:extLst>
            <a:ext uri="{FF2B5EF4-FFF2-40B4-BE49-F238E27FC236}">
              <a16:creationId xmlns:a16="http://schemas.microsoft.com/office/drawing/2014/main" id="{2671E00F-D801-4E4F-AD0E-DEA2256101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38</xdr:col>
      <xdr:colOff>49480</xdr:colOff>
      <xdr:row>20</xdr:row>
      <xdr:rowOff>0</xdr:rowOff>
    </xdr:from>
    <xdr:to>
      <xdr:col>66</xdr:col>
      <xdr:colOff>159880</xdr:colOff>
      <xdr:row>35</xdr:row>
      <xdr:rowOff>28052</xdr:rowOff>
    </xdr:to>
    <xdr:graphicFrame macro="">
      <xdr:nvGraphicFramePr>
        <xdr:cNvPr id="5" name="Chart 4">
          <a:extLst>
            <a:ext uri="{FF2B5EF4-FFF2-40B4-BE49-F238E27FC236}">
              <a16:creationId xmlns:a16="http://schemas.microsoft.com/office/drawing/2014/main" id="{99C80D9F-A892-4B1C-A384-64B440D6F1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67</xdr:col>
      <xdr:colOff>59380</xdr:colOff>
      <xdr:row>4</xdr:row>
      <xdr:rowOff>9824</xdr:rowOff>
    </xdr:from>
    <xdr:to>
      <xdr:col>77</xdr:col>
      <xdr:colOff>188026</xdr:colOff>
      <xdr:row>35</xdr:row>
      <xdr:rowOff>28051</xdr:rowOff>
    </xdr:to>
    <mc:AlternateContent xmlns:mc="http://schemas.openxmlformats.org/markup-compatibility/2006" xmlns:a14="http://schemas.microsoft.com/office/drawing/2010/main">
      <mc:Choice Requires="a14">
        <xdr:graphicFrame macro="">
          <xdr:nvGraphicFramePr>
            <xdr:cNvPr id="9" name="Country 1">
              <a:extLst>
                <a:ext uri="{FF2B5EF4-FFF2-40B4-BE49-F238E27FC236}">
                  <a16:creationId xmlns:a16="http://schemas.microsoft.com/office/drawing/2014/main" id="{AF821D50-31B8-4920-85D0-9F3CE7F6AC03}"/>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4646237" y="722343"/>
              <a:ext cx="2305789" cy="554025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0</xdr:col>
      <xdr:colOff>97716</xdr:colOff>
      <xdr:row>4</xdr:row>
      <xdr:rowOff>0</xdr:rowOff>
    </xdr:from>
    <xdr:to>
      <xdr:col>8</xdr:col>
      <xdr:colOff>0</xdr:colOff>
      <xdr:row>9</xdr:row>
      <xdr:rowOff>25954</xdr:rowOff>
    </xdr:to>
    <xdr:sp macro="" textlink="">
      <xdr:nvSpPr>
        <xdr:cNvPr id="12" name="Rectangle 11">
          <a:extLst>
            <a:ext uri="{FF2B5EF4-FFF2-40B4-BE49-F238E27FC236}">
              <a16:creationId xmlns:a16="http://schemas.microsoft.com/office/drawing/2014/main" id="{C2254F75-AD32-C278-6C11-262F9E1FB3EA}"/>
            </a:ext>
          </a:extLst>
        </xdr:cNvPr>
        <xdr:cNvSpPr/>
      </xdr:nvSpPr>
      <xdr:spPr>
        <a:xfrm>
          <a:off x="97716" y="712519"/>
          <a:ext cx="1643998" cy="916604"/>
        </a:xfrm>
        <a:prstGeom prst="rect">
          <a:avLst/>
        </a:prstGeom>
        <a:solidFill>
          <a:schemeClr val="bg1"/>
        </a:solidFill>
        <a:ln>
          <a:solidFill>
            <a:schemeClr val="tx1"/>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171799</xdr:colOff>
      <xdr:row>4</xdr:row>
      <xdr:rowOff>9825</xdr:rowOff>
    </xdr:from>
    <xdr:to>
      <xdr:col>7</xdr:col>
      <xdr:colOff>171799</xdr:colOff>
      <xdr:row>6</xdr:row>
      <xdr:rowOff>0</xdr:rowOff>
    </xdr:to>
    <xdr:sp macro="" textlink="">
      <xdr:nvSpPr>
        <xdr:cNvPr id="13" name="TextBox 12">
          <a:extLst>
            <a:ext uri="{FF2B5EF4-FFF2-40B4-BE49-F238E27FC236}">
              <a16:creationId xmlns:a16="http://schemas.microsoft.com/office/drawing/2014/main" id="{979E0D6A-03A4-E4BA-841B-BF84571888E6}"/>
            </a:ext>
          </a:extLst>
        </xdr:cNvPr>
        <xdr:cNvSpPr txBox="1"/>
      </xdr:nvSpPr>
      <xdr:spPr>
        <a:xfrm>
          <a:off x="171799" y="722344"/>
          <a:ext cx="1524000" cy="346435"/>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2000"/>
            <a:t>Gross Sales</a:t>
          </a:r>
        </a:p>
      </xdr:txBody>
    </xdr:sp>
    <xdr:clientData/>
  </xdr:twoCellAnchor>
  <xdr:twoCellAnchor>
    <xdr:from>
      <xdr:col>0</xdr:col>
      <xdr:colOff>97716</xdr:colOff>
      <xdr:row>10</xdr:row>
      <xdr:rowOff>0</xdr:rowOff>
    </xdr:from>
    <xdr:to>
      <xdr:col>8</xdr:col>
      <xdr:colOff>0</xdr:colOff>
      <xdr:row>15</xdr:row>
      <xdr:rowOff>24050</xdr:rowOff>
    </xdr:to>
    <xdr:sp macro="" textlink="">
      <xdr:nvSpPr>
        <xdr:cNvPr id="24" name="Rectangle 23">
          <a:extLst>
            <a:ext uri="{FF2B5EF4-FFF2-40B4-BE49-F238E27FC236}">
              <a16:creationId xmlns:a16="http://schemas.microsoft.com/office/drawing/2014/main" id="{B2768756-A33C-40F5-8469-B4FE225F32DF}"/>
            </a:ext>
          </a:extLst>
        </xdr:cNvPr>
        <xdr:cNvSpPr/>
      </xdr:nvSpPr>
      <xdr:spPr>
        <a:xfrm>
          <a:off x="97716" y="1781299"/>
          <a:ext cx="1643998" cy="914699"/>
        </a:xfrm>
        <a:prstGeom prst="rect">
          <a:avLst/>
        </a:prstGeom>
        <a:solidFill>
          <a:schemeClr val="bg1"/>
        </a:solidFill>
        <a:ln>
          <a:solidFill>
            <a:schemeClr val="tx1"/>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97716</xdr:colOff>
      <xdr:row>16</xdr:row>
      <xdr:rowOff>0</xdr:rowOff>
    </xdr:from>
    <xdr:to>
      <xdr:col>8</xdr:col>
      <xdr:colOff>0</xdr:colOff>
      <xdr:row>21</xdr:row>
      <xdr:rowOff>24049</xdr:rowOff>
    </xdr:to>
    <xdr:sp macro="" textlink="">
      <xdr:nvSpPr>
        <xdr:cNvPr id="25" name="Rectangle 24">
          <a:extLst>
            <a:ext uri="{FF2B5EF4-FFF2-40B4-BE49-F238E27FC236}">
              <a16:creationId xmlns:a16="http://schemas.microsoft.com/office/drawing/2014/main" id="{94DEA512-0FCB-4FCC-A0BE-D1D2B9AA06FB}"/>
            </a:ext>
          </a:extLst>
        </xdr:cNvPr>
        <xdr:cNvSpPr/>
      </xdr:nvSpPr>
      <xdr:spPr>
        <a:xfrm>
          <a:off x="97716" y="2850078"/>
          <a:ext cx="1643998" cy="914698"/>
        </a:xfrm>
        <a:prstGeom prst="rect">
          <a:avLst/>
        </a:prstGeom>
        <a:solidFill>
          <a:schemeClr val="bg1"/>
        </a:solidFill>
        <a:ln>
          <a:solidFill>
            <a:schemeClr val="tx1"/>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97716</xdr:colOff>
      <xdr:row>21</xdr:row>
      <xdr:rowOff>178129</xdr:rowOff>
    </xdr:from>
    <xdr:to>
      <xdr:col>8</xdr:col>
      <xdr:colOff>0</xdr:colOff>
      <xdr:row>27</xdr:row>
      <xdr:rowOff>178129</xdr:rowOff>
    </xdr:to>
    <xdr:sp macro="" textlink="">
      <xdr:nvSpPr>
        <xdr:cNvPr id="26" name="Rectangle 25">
          <a:extLst>
            <a:ext uri="{FF2B5EF4-FFF2-40B4-BE49-F238E27FC236}">
              <a16:creationId xmlns:a16="http://schemas.microsoft.com/office/drawing/2014/main" id="{B35914B3-D9DC-488E-80ED-35EFFE63288E}"/>
            </a:ext>
          </a:extLst>
        </xdr:cNvPr>
        <xdr:cNvSpPr/>
      </xdr:nvSpPr>
      <xdr:spPr>
        <a:xfrm>
          <a:off x="97716" y="3918856"/>
          <a:ext cx="1643998" cy="1068779"/>
        </a:xfrm>
        <a:prstGeom prst="rect">
          <a:avLst/>
        </a:prstGeom>
        <a:solidFill>
          <a:schemeClr val="bg1"/>
        </a:solidFill>
        <a:ln>
          <a:solidFill>
            <a:schemeClr val="tx1"/>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97716</xdr:colOff>
      <xdr:row>29</xdr:row>
      <xdr:rowOff>0</xdr:rowOff>
    </xdr:from>
    <xdr:to>
      <xdr:col>8</xdr:col>
      <xdr:colOff>0</xdr:colOff>
      <xdr:row>34</xdr:row>
      <xdr:rowOff>177060</xdr:rowOff>
    </xdr:to>
    <xdr:sp macro="" textlink="">
      <xdr:nvSpPr>
        <xdr:cNvPr id="27" name="Rectangle 26">
          <a:extLst>
            <a:ext uri="{FF2B5EF4-FFF2-40B4-BE49-F238E27FC236}">
              <a16:creationId xmlns:a16="http://schemas.microsoft.com/office/drawing/2014/main" id="{7DE80EC1-B4E8-4EF8-90D0-1427400BA5B8}"/>
            </a:ext>
          </a:extLst>
        </xdr:cNvPr>
        <xdr:cNvSpPr/>
      </xdr:nvSpPr>
      <xdr:spPr>
        <a:xfrm>
          <a:off x="97716" y="5165766"/>
          <a:ext cx="1643998" cy="1067710"/>
        </a:xfrm>
        <a:prstGeom prst="rect">
          <a:avLst/>
        </a:prstGeom>
        <a:solidFill>
          <a:schemeClr val="bg1"/>
        </a:solidFill>
        <a:ln>
          <a:solidFill>
            <a:schemeClr val="tx1"/>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135218</xdr:colOff>
      <xdr:row>16</xdr:row>
      <xdr:rowOff>23362</xdr:rowOff>
    </xdr:from>
    <xdr:to>
      <xdr:col>7</xdr:col>
      <xdr:colOff>195104</xdr:colOff>
      <xdr:row>18</xdr:row>
      <xdr:rowOff>23362</xdr:rowOff>
    </xdr:to>
    <xdr:sp macro="" textlink="">
      <xdr:nvSpPr>
        <xdr:cNvPr id="29" name="TextBox 28">
          <a:extLst>
            <a:ext uri="{FF2B5EF4-FFF2-40B4-BE49-F238E27FC236}">
              <a16:creationId xmlns:a16="http://schemas.microsoft.com/office/drawing/2014/main" id="{7B9DD912-2ABA-49CD-89B7-F4817CE33BFA}"/>
            </a:ext>
          </a:extLst>
        </xdr:cNvPr>
        <xdr:cNvSpPr txBox="1"/>
      </xdr:nvSpPr>
      <xdr:spPr>
        <a:xfrm>
          <a:off x="135218" y="2873440"/>
          <a:ext cx="1583886" cy="356260"/>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1600" b="1"/>
            <a:t>Total Customers</a:t>
          </a:r>
        </a:p>
      </xdr:txBody>
    </xdr:sp>
    <xdr:clientData/>
  </xdr:twoCellAnchor>
  <xdr:twoCellAnchor>
    <xdr:from>
      <xdr:col>0</xdr:col>
      <xdr:colOff>140645</xdr:colOff>
      <xdr:row>29</xdr:row>
      <xdr:rowOff>31750</xdr:rowOff>
    </xdr:from>
    <xdr:to>
      <xdr:col>7</xdr:col>
      <xdr:colOff>140645</xdr:colOff>
      <xdr:row>31</xdr:row>
      <xdr:rowOff>31750</xdr:rowOff>
    </xdr:to>
    <xdr:sp macro="" textlink="">
      <xdr:nvSpPr>
        <xdr:cNvPr id="31" name="TextBox 30">
          <a:extLst>
            <a:ext uri="{FF2B5EF4-FFF2-40B4-BE49-F238E27FC236}">
              <a16:creationId xmlns:a16="http://schemas.microsoft.com/office/drawing/2014/main" id="{BDCFC0D2-600E-4E7A-9E15-F38AC04893F5}"/>
            </a:ext>
          </a:extLst>
        </xdr:cNvPr>
        <xdr:cNvSpPr txBox="1"/>
      </xdr:nvSpPr>
      <xdr:spPr>
        <a:xfrm>
          <a:off x="140645" y="5249333"/>
          <a:ext cx="1555750" cy="359834"/>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2400"/>
            <a:t>AOV</a:t>
          </a:r>
        </a:p>
      </xdr:txBody>
    </xdr:sp>
    <xdr:clientData/>
  </xdr:twoCellAnchor>
  <xdr:twoCellAnchor>
    <xdr:from>
      <xdr:col>0</xdr:col>
      <xdr:colOff>140646</xdr:colOff>
      <xdr:row>6</xdr:row>
      <xdr:rowOff>6162</xdr:rowOff>
    </xdr:from>
    <xdr:to>
      <xdr:col>7</xdr:col>
      <xdr:colOff>140645</xdr:colOff>
      <xdr:row>8</xdr:row>
      <xdr:rowOff>6163</xdr:rowOff>
    </xdr:to>
    <xdr:sp macro="" textlink="KPI_sheet!G5">
      <xdr:nvSpPr>
        <xdr:cNvPr id="32" name="TextBox 31">
          <a:extLst>
            <a:ext uri="{FF2B5EF4-FFF2-40B4-BE49-F238E27FC236}">
              <a16:creationId xmlns:a16="http://schemas.microsoft.com/office/drawing/2014/main" id="{408F06B5-79E0-42C4-8BC3-A15AA2E9BDA2}"/>
            </a:ext>
          </a:extLst>
        </xdr:cNvPr>
        <xdr:cNvSpPr txBox="1"/>
      </xdr:nvSpPr>
      <xdr:spPr>
        <a:xfrm>
          <a:off x="140646" y="1074941"/>
          <a:ext cx="1523999" cy="356261"/>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C0AFEBF-4B87-4667-9CF3-8F5A0CCE42E6}" type="TxLink">
            <a:rPr lang="en-US" sz="1800" b="1" i="0" u="none" strike="noStrike">
              <a:solidFill>
                <a:srgbClr val="000000"/>
              </a:solidFill>
              <a:latin typeface="Calibri"/>
              <a:ea typeface="Calibri"/>
              <a:cs typeface="Calibri"/>
            </a:rPr>
            <a:pPr algn="ctr"/>
            <a:t> $1,06,42,111 </a:t>
          </a:fld>
          <a:endParaRPr lang="en-US" sz="2000" b="1">
            <a:solidFill>
              <a:schemeClr val="tx1"/>
            </a:solidFill>
          </a:endParaRPr>
        </a:p>
      </xdr:txBody>
    </xdr:sp>
    <xdr:clientData/>
  </xdr:twoCellAnchor>
  <xdr:twoCellAnchor>
    <xdr:from>
      <xdr:col>0</xdr:col>
      <xdr:colOff>124635</xdr:colOff>
      <xdr:row>18</xdr:row>
      <xdr:rowOff>23362</xdr:rowOff>
    </xdr:from>
    <xdr:to>
      <xdr:col>7</xdr:col>
      <xdr:colOff>124633</xdr:colOff>
      <xdr:row>20</xdr:row>
      <xdr:rowOff>23362</xdr:rowOff>
    </xdr:to>
    <xdr:sp macro="" textlink="KPI_sheet!C10">
      <xdr:nvSpPr>
        <xdr:cNvPr id="33" name="TextBox 32">
          <a:extLst>
            <a:ext uri="{FF2B5EF4-FFF2-40B4-BE49-F238E27FC236}">
              <a16:creationId xmlns:a16="http://schemas.microsoft.com/office/drawing/2014/main" id="{753077F6-B3A3-4ACB-9DFB-78E07FB22ECF}"/>
            </a:ext>
          </a:extLst>
        </xdr:cNvPr>
        <xdr:cNvSpPr txBox="1"/>
      </xdr:nvSpPr>
      <xdr:spPr>
        <a:xfrm>
          <a:off x="124635" y="3229700"/>
          <a:ext cx="1523998" cy="356259"/>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F230975-3AA7-46B1-987C-A8890A6FCB0F}" type="TxLink">
            <a:rPr lang="en-US" sz="2400" b="0" i="0" u="none" strike="noStrike">
              <a:solidFill>
                <a:srgbClr val="000000"/>
              </a:solidFill>
              <a:latin typeface="Calibri"/>
              <a:ea typeface="Calibri"/>
              <a:cs typeface="Calibri"/>
            </a:rPr>
            <a:pPr algn="ctr"/>
            <a:t>4339</a:t>
          </a:fld>
          <a:endParaRPr lang="en-US" sz="5400" b="0">
            <a:solidFill>
              <a:schemeClr val="tx1"/>
            </a:solidFill>
          </a:endParaRPr>
        </a:p>
      </xdr:txBody>
    </xdr:sp>
    <xdr:clientData/>
  </xdr:twoCellAnchor>
  <xdr:twoCellAnchor>
    <xdr:from>
      <xdr:col>0</xdr:col>
      <xdr:colOff>124635</xdr:colOff>
      <xdr:row>23</xdr:row>
      <xdr:rowOff>178129</xdr:rowOff>
    </xdr:from>
    <xdr:to>
      <xdr:col>7</xdr:col>
      <xdr:colOff>124634</xdr:colOff>
      <xdr:row>26</xdr:row>
      <xdr:rowOff>178128</xdr:rowOff>
    </xdr:to>
    <xdr:sp macro="" textlink="KPI_sheet!C5">
      <xdr:nvSpPr>
        <xdr:cNvPr id="34" name="TextBox 33">
          <a:extLst>
            <a:ext uri="{FF2B5EF4-FFF2-40B4-BE49-F238E27FC236}">
              <a16:creationId xmlns:a16="http://schemas.microsoft.com/office/drawing/2014/main" id="{7DDF07E9-880E-44CD-A42D-FECC0A7F601F}"/>
            </a:ext>
          </a:extLst>
        </xdr:cNvPr>
        <xdr:cNvSpPr txBox="1"/>
      </xdr:nvSpPr>
      <xdr:spPr>
        <a:xfrm>
          <a:off x="124635" y="4275116"/>
          <a:ext cx="1523999" cy="534389"/>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3069C28-A795-45E8-83F7-4BA0A1D7C288}" type="TxLink">
            <a:rPr lang="en-US" sz="2400" b="0" i="0" u="none" strike="noStrike">
              <a:solidFill>
                <a:srgbClr val="000000"/>
              </a:solidFill>
              <a:latin typeface="Calibri"/>
              <a:ea typeface="Calibri"/>
              <a:cs typeface="Calibri"/>
            </a:rPr>
            <a:pPr algn="ctr"/>
            <a:t>19960</a:t>
          </a:fld>
          <a:endParaRPr lang="en-US" sz="6600" b="0" i="0" u="none" strike="noStrike">
            <a:solidFill>
              <a:schemeClr val="tx1"/>
            </a:solidFill>
            <a:latin typeface="Calibri"/>
            <a:ea typeface="Calibri"/>
            <a:cs typeface="Calibri"/>
          </a:endParaRPr>
        </a:p>
      </xdr:txBody>
    </xdr:sp>
    <xdr:clientData/>
  </xdr:twoCellAnchor>
  <xdr:twoCellAnchor>
    <xdr:from>
      <xdr:col>0</xdr:col>
      <xdr:colOff>171800</xdr:colOff>
      <xdr:row>12</xdr:row>
      <xdr:rowOff>1</xdr:rowOff>
    </xdr:from>
    <xdr:to>
      <xdr:col>7</xdr:col>
      <xdr:colOff>171799</xdr:colOff>
      <xdr:row>14</xdr:row>
      <xdr:rowOff>0</xdr:rowOff>
    </xdr:to>
    <xdr:sp macro="" textlink="KPI_sheet!C26">
      <xdr:nvSpPr>
        <xdr:cNvPr id="35" name="TextBox 34">
          <a:extLst>
            <a:ext uri="{FF2B5EF4-FFF2-40B4-BE49-F238E27FC236}">
              <a16:creationId xmlns:a16="http://schemas.microsoft.com/office/drawing/2014/main" id="{5FE478A2-65A7-417C-8543-B60E6DF5DF62}"/>
            </a:ext>
          </a:extLst>
        </xdr:cNvPr>
        <xdr:cNvSpPr txBox="1"/>
      </xdr:nvSpPr>
      <xdr:spPr>
        <a:xfrm>
          <a:off x="171800" y="2137559"/>
          <a:ext cx="1523999" cy="356259"/>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AD792D2-7A86-4AFB-96EB-D31CC02EA506}" type="TxLink">
            <a:rPr lang="en-US" sz="2000" b="1" i="0" u="none" strike="noStrike">
              <a:solidFill>
                <a:srgbClr val="000000"/>
              </a:solidFill>
              <a:latin typeface="Calibri"/>
              <a:ea typeface="Calibri"/>
              <a:cs typeface="Calibri"/>
            </a:rPr>
            <a:pPr algn="ctr"/>
            <a:t> $97,48,131 </a:t>
          </a:fld>
          <a:endParaRPr lang="en-US" sz="2400" b="1">
            <a:solidFill>
              <a:schemeClr val="tx1"/>
            </a:solidFill>
          </a:endParaRPr>
        </a:p>
      </xdr:txBody>
    </xdr:sp>
    <xdr:clientData/>
  </xdr:twoCellAnchor>
  <xdr:twoCellAnchor>
    <xdr:from>
      <xdr:col>0</xdr:col>
      <xdr:colOff>117508</xdr:colOff>
      <xdr:row>31</xdr:row>
      <xdr:rowOff>31750</xdr:rowOff>
    </xdr:from>
    <xdr:to>
      <xdr:col>6</xdr:col>
      <xdr:colOff>215224</xdr:colOff>
      <xdr:row>33</xdr:row>
      <xdr:rowOff>31750</xdr:rowOff>
    </xdr:to>
    <xdr:sp macro="" textlink="KPI_sheet!C15">
      <xdr:nvSpPr>
        <xdr:cNvPr id="36" name="TextBox 35">
          <a:extLst>
            <a:ext uri="{FF2B5EF4-FFF2-40B4-BE49-F238E27FC236}">
              <a16:creationId xmlns:a16="http://schemas.microsoft.com/office/drawing/2014/main" id="{F814B794-6099-41D3-A7FA-262489942A1C}"/>
            </a:ext>
          </a:extLst>
        </xdr:cNvPr>
        <xdr:cNvSpPr txBox="1"/>
      </xdr:nvSpPr>
      <xdr:spPr>
        <a:xfrm>
          <a:off x="117508" y="5553776"/>
          <a:ext cx="1404002" cy="356260"/>
        </a:xfrm>
        <a:prstGeom prst="rect">
          <a:avLst/>
        </a:prstGeom>
        <a:solidFill>
          <a:schemeClr val="bg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E0C03FD-0511-4C8F-BBA5-4D33F41D6D5E}" type="TxLink">
            <a:rPr lang="en-US" sz="2400" b="0" i="0" u="none" strike="noStrike">
              <a:solidFill>
                <a:srgbClr val="000000"/>
              </a:solidFill>
              <a:latin typeface="Calibri"/>
              <a:ea typeface="Calibri"/>
              <a:cs typeface="Calibri"/>
            </a:rPr>
            <a:pPr algn="ctr"/>
            <a:t> $533 </a:t>
          </a:fld>
          <a:endParaRPr lang="en-US" sz="2800">
            <a:solidFill>
              <a:schemeClr val="tx1"/>
            </a:solidFill>
          </a:endParaRPr>
        </a:p>
      </xdr:txBody>
    </xdr:sp>
    <xdr:clientData/>
  </xdr:twoCellAnchor>
  <xdr:twoCellAnchor>
    <xdr:from>
      <xdr:col>0</xdr:col>
      <xdr:colOff>0</xdr:colOff>
      <xdr:row>0</xdr:row>
      <xdr:rowOff>0</xdr:rowOff>
    </xdr:from>
    <xdr:to>
      <xdr:col>77</xdr:col>
      <xdr:colOff>188026</xdr:colOff>
      <xdr:row>3</xdr:row>
      <xdr:rowOff>0</xdr:rowOff>
    </xdr:to>
    <xdr:sp macro="" textlink="">
      <xdr:nvSpPr>
        <xdr:cNvPr id="37" name="TextBox 36">
          <a:extLst>
            <a:ext uri="{FF2B5EF4-FFF2-40B4-BE49-F238E27FC236}">
              <a16:creationId xmlns:a16="http://schemas.microsoft.com/office/drawing/2014/main" id="{6F6D16C7-0F25-16D8-3261-F86FB863341C}"/>
            </a:ext>
          </a:extLst>
        </xdr:cNvPr>
        <xdr:cNvSpPr txBox="1"/>
      </xdr:nvSpPr>
      <xdr:spPr>
        <a:xfrm>
          <a:off x="0" y="0"/>
          <a:ext cx="16952026" cy="534390"/>
        </a:xfrm>
        <a:prstGeom prst="rect">
          <a:avLst/>
        </a:prstGeom>
        <a:solidFill>
          <a:schemeClr val="accent2">
            <a:lumMod val="20000"/>
            <a:lumOff val="80000"/>
          </a:schemeClr>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4000" baseline="0"/>
            <a:t>Retail Sales Analysis</a:t>
          </a:r>
          <a:endParaRPr lang="en-US" sz="4000"/>
        </a:p>
      </xdr:txBody>
    </xdr:sp>
    <xdr:clientData/>
  </xdr:twoCellAnchor>
  <xdr:twoCellAnchor>
    <xdr:from>
      <xdr:col>0</xdr:col>
      <xdr:colOff>171799</xdr:colOff>
      <xdr:row>22</xdr:row>
      <xdr:rowOff>9825</xdr:rowOff>
    </xdr:from>
    <xdr:to>
      <xdr:col>7</xdr:col>
      <xdr:colOff>171799</xdr:colOff>
      <xdr:row>24</xdr:row>
      <xdr:rowOff>0</xdr:rowOff>
    </xdr:to>
    <xdr:sp macro="" textlink="">
      <xdr:nvSpPr>
        <xdr:cNvPr id="41" name="TextBox 40">
          <a:extLst>
            <a:ext uri="{FF2B5EF4-FFF2-40B4-BE49-F238E27FC236}">
              <a16:creationId xmlns:a16="http://schemas.microsoft.com/office/drawing/2014/main" id="{C2328FE6-C586-433F-8AAB-87364F12EDF6}"/>
            </a:ext>
          </a:extLst>
        </xdr:cNvPr>
        <xdr:cNvSpPr txBox="1"/>
      </xdr:nvSpPr>
      <xdr:spPr>
        <a:xfrm>
          <a:off x="171799" y="3928682"/>
          <a:ext cx="1524000" cy="346435"/>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2000"/>
            <a:t>Total</a:t>
          </a:r>
          <a:r>
            <a:rPr lang="en-US" sz="2000" baseline="0"/>
            <a:t> Orders</a:t>
          </a:r>
          <a:endParaRPr lang="en-US" sz="2000"/>
        </a:p>
      </xdr:txBody>
    </xdr:sp>
    <xdr:clientData/>
  </xdr:twoCellAnchor>
  <xdr:twoCellAnchor>
    <xdr:from>
      <xdr:col>0</xdr:col>
      <xdr:colOff>184012</xdr:colOff>
      <xdr:row>10</xdr:row>
      <xdr:rowOff>9824</xdr:rowOff>
    </xdr:from>
    <xdr:to>
      <xdr:col>7</xdr:col>
      <xdr:colOff>184012</xdr:colOff>
      <xdr:row>12</xdr:row>
      <xdr:rowOff>0</xdr:rowOff>
    </xdr:to>
    <xdr:sp macro="" textlink="">
      <xdr:nvSpPr>
        <xdr:cNvPr id="42" name="TextBox 41">
          <a:extLst>
            <a:ext uri="{FF2B5EF4-FFF2-40B4-BE49-F238E27FC236}">
              <a16:creationId xmlns:a16="http://schemas.microsoft.com/office/drawing/2014/main" id="{822A2481-6531-4C7C-9795-71E2074C2367}"/>
            </a:ext>
          </a:extLst>
        </xdr:cNvPr>
        <xdr:cNvSpPr txBox="1"/>
      </xdr:nvSpPr>
      <xdr:spPr>
        <a:xfrm>
          <a:off x="184012" y="1791123"/>
          <a:ext cx="1524000" cy="346435"/>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ctr"/>
          <a:r>
            <a:rPr lang="en-US" sz="2000"/>
            <a:t>Net Sales</a:t>
          </a:r>
        </a:p>
      </xdr:txBody>
    </xdr:sp>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Online_Retail_Cleaned"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nline_Retail_Cleaned"/>
    </sheetNames>
    <sheetDataSet>
      <sheetData sheetId="0" refreshError="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2962962" backgroundQuery="1" createdVersion="8" refreshedVersion="8" minRefreshableVersion="3" recordCount="0" supportSubquery="1" supportAdvancedDrill="1" xr:uid="{27CE48A3-D8CA-4763-B44D-BB61223F4370}">
  <cacheSource type="external" connectionId="1"/>
  <cacheFields count="6">
    <cacheField name="[Range].[Description].[Description]" caption="Description" numFmtId="0" hierarchy="2" level="1">
      <sharedItems count="10">
        <s v="ASSORTED COLOUR BIRD ORNAMENT"/>
        <s v="JUMBO BAG RED RETROSPOT"/>
        <s v="MEDIUM CERAMIC TOP STORAGE JAR"/>
        <s v="MINI PAINT SET VINTAGE"/>
        <s v="PACK OF 72 RETROSPOT CAKE CASES"/>
        <s v="PAPER CRAFT , LITTLE BIRDIE"/>
        <s v="POPCORN HOLDER"/>
        <s v="RABBIT NIGHT LIGHT"/>
        <s v="WHITE HANGING HEART T-LIGHT HOLDER"/>
        <s v="WORLD WAR 2 GLIDERS ASSTD DESIGNS"/>
      </sharedItems>
    </cacheField>
    <cacheField name="[Measures].[Sum of Revenue]" caption="Sum of Revenue" numFmtId="0" hierarchy="18" level="32767"/>
    <cacheField name="[Measures].[Sum of Quantity]" caption="Sum of Quantity" numFmtId="0" hierarchy="19" level="32767"/>
    <cacheField name="[Range].[Transaction_type].[Transaction_type]" caption="Transaction_type" numFmtId="0" hierarchy="14" level="1">
      <sharedItems containsSemiMixedTypes="0" containsNonDate="0" containsString="0"/>
    </cacheField>
    <cacheField name="[Range].[StockCode].[StockCode]" caption="StockCode" numFmtId="0" hierarchy="1" level="1">
      <sharedItems count="10">
        <s v="21212"/>
        <s v="22197"/>
        <s v="22492"/>
        <s v="23084"/>
        <s v="23166"/>
        <s v="23843"/>
        <s v="84077"/>
        <s v="84879"/>
        <s v="85099B"/>
        <s v="85123A"/>
      </sharedItems>
    </cacheField>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2" memberValueDatatype="130" unbalanced="0">
      <fieldsUsage count="2">
        <fieldUsage x="-1"/>
        <fieldUsage x="4"/>
      </fieldsUsage>
    </cacheHierarchy>
    <cacheHierarchy uniqueName="[Range].[Description]" caption="Description" attribute="1" defaultMemberUniqueName="[Range].[Description].[All]" allUniqueName="[Range].[Description].[All]" dimensionUniqueName="[Range]" displayFolder="" count="2" memberValueDatatype="130" unbalanced="0">
      <fieldsUsage count="2">
        <fieldUsage x="-1"/>
        <fieldUsage x="0"/>
      </fieldsUsage>
    </cacheHierarchy>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5"/>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3"/>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oneField="1" hidden="1">
      <fieldsUsage count="1">
        <fieldUsage x="2"/>
      </fieldsUsage>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8287034" backgroundQuery="1" createdVersion="8" refreshedVersion="8" minRefreshableVersion="3" recordCount="0" supportSubquery="1" supportAdvancedDrill="1" xr:uid="{AA42240D-394D-418F-A9FF-9683DB71EE02}">
  <cacheSource type="external" connectionId="1"/>
  <cacheFields count="4">
    <cacheField name="[Range].[Transaction_type].[Transaction_type]" caption="Transaction_type" numFmtId="0" hierarchy="14" level="1">
      <sharedItems containsSemiMixedTypes="0" containsNonDate="0" containsString="0"/>
    </cacheField>
    <cacheField name="[Measures].[Sum of Revenue]" caption="Sum of Revenue" numFmtId="0" hierarchy="18" level="32767"/>
    <cacheField name="[Measures].[Distinct Count of InvoiceNo]" caption="Distinct Count of InvoiceNo" numFmtId="0" hierarchy="21" level="32767"/>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3"/>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0"/>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8518519" backgroundQuery="1" createdVersion="8" refreshedVersion="8" minRefreshableVersion="3" recordCount="0" supportSubquery="1" supportAdvancedDrill="1" xr:uid="{9EFE8327-DEC2-4EE3-B2B0-4E2F4A51EB60}">
  <cacheSource type="external" connectionId="1"/>
  <cacheFields count="3">
    <cacheField name="[Measures].[Sum of Revenue]" caption="Sum of Revenue" numFmtId="0" hierarchy="18" level="32767"/>
    <cacheField name="[Range].[Transaction_type].[Transaction_type]" caption="Transaction_type" numFmtId="0" hierarchy="14" level="1">
      <sharedItems containsSemiMixedTypes="0" containsNonDate="0" containsString="0"/>
    </cacheField>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1"/>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0"/>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8749996" backgroundQuery="1" createdVersion="8" refreshedVersion="8" minRefreshableVersion="3" recordCount="0" supportSubquery="1" supportAdvancedDrill="1" xr:uid="{C84E90B5-6370-471A-9F50-BB50335208F7}">
  <cacheSource type="external" connectionId="1"/>
  <cacheFields count="3">
    <cacheField name="[Measures].[Sum of Revenue]" caption="Sum of Revenue" numFmtId="0" hierarchy="18" level="32767"/>
    <cacheField name="[Range].[Transaction_type].[Transaction_type]" caption="Transaction_type" numFmtId="0" hierarchy="14" level="1">
      <sharedItems containsSemiMixedTypes="0" containsNonDate="0" containsString="0"/>
    </cacheField>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1"/>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0"/>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8865742" backgroundQuery="1" createdVersion="8" refreshedVersion="8" minRefreshableVersion="3" recordCount="0" supportSubquery="1" supportAdvancedDrill="1" xr:uid="{6B5B0630-4A22-44BF-859D-721F54D546CA}">
  <cacheSource type="external" connectionId="1"/>
  <cacheFields count="3">
    <cacheField name="[Range].[Transaction_type].[Transaction_type]" caption="Transaction_type" numFmtId="0" hierarchy="14" level="1">
      <sharedItems containsSemiMixedTypes="0" containsNonDate="0" containsString="0"/>
    </cacheField>
    <cacheField name="[Measures].[Sum of Revenue]" caption="Sum of Revenue" numFmtId="0" hierarchy="18" level="32767"/>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0"/>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75407291664" backgroundQuery="1" createdVersion="3" refreshedVersion="8" minRefreshableVersion="3" recordCount="0" supportSubquery="1" supportAdvancedDrill="1" xr:uid="{A459B4DC-A278-4E24-8040-C49A35D57F34}">
  <cacheSource type="external" connectionId="1">
    <extLst>
      <ext xmlns:x14="http://schemas.microsoft.com/office/spreadsheetml/2009/9/main" uri="{F057638F-6D5F-4e77-A914-E7F072B9BCA8}">
        <x14:sourceConnection name="ThisWorkbookDataModel"/>
      </ext>
    </extLst>
  </cacheSource>
  <cacheFields count="0"/>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0" memberValueDatatype="130" unbalanced="0"/>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171447704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3773147" backgroundQuery="1" createdVersion="8" refreshedVersion="8" minRefreshableVersion="3" recordCount="0" supportSubquery="1" supportAdvancedDrill="1" xr:uid="{064E29FA-3FFC-466B-8F5F-A853DEAC9846}">
  <cacheSource type="external" connectionId="1"/>
  <cacheFields count="4">
    <cacheField name="[Range].[Hour].[Hour]" caption="Hour" numFmtId="0" hierarchy="7" level="1">
      <sharedItems count="15">
        <s v="06"/>
        <s v="07"/>
        <s v="08"/>
        <s v="09"/>
        <s v="10"/>
        <s v="11"/>
        <s v="12"/>
        <s v="13"/>
        <s v="14"/>
        <s v="15"/>
        <s v="16"/>
        <s v="17"/>
        <s v="18"/>
        <s v="19"/>
        <s v="20"/>
      </sharedItems>
    </cacheField>
    <cacheField name="[Measures].[Sum of Revenue]" caption="Sum of Revenue" numFmtId="0" hierarchy="18" level="32767"/>
    <cacheField name="[Range].[Transaction_type].[Transaction_type]" caption="Transaction_type" numFmtId="0" hierarchy="14" level="1">
      <sharedItems containsSemiMixedTypes="0" containsNonDate="0" containsString="0"/>
    </cacheField>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2" memberValueDatatype="130" unbalanced="0">
      <fieldsUsage count="2">
        <fieldUsage x="-1"/>
        <fieldUsage x="0"/>
      </fieldsUsage>
    </cacheHierarchy>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3"/>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2"/>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4236109" backgroundQuery="1" createdVersion="8" refreshedVersion="8" minRefreshableVersion="3" recordCount="0" supportSubquery="1" supportAdvancedDrill="1" xr:uid="{330C1638-A7B3-4DD7-B171-911B30F19263}">
  <cacheSource type="external" connectionId="1"/>
  <cacheFields count="5">
    <cacheField name="[Range].[Month].[Month]" caption="Month" numFmtId="0" hierarchy="5" level="1">
      <sharedItems count="13">
        <s v="2010-12"/>
        <s v="2011-01"/>
        <s v="2011-02"/>
        <s v="2011-03"/>
        <s v="2011-04"/>
        <s v="2011-05"/>
        <s v="2011-06"/>
        <s v="2011-07"/>
        <s v="2011-08"/>
        <s v="2011-09"/>
        <s v="2011-10"/>
        <s v="2011-11"/>
        <s v="2011-12"/>
      </sharedItems>
    </cacheField>
    <cacheField name="[Measures].[Sum of Revenue]" caption="Sum of Revenue" numFmtId="0" hierarchy="18" level="32767"/>
    <cacheField name="[Range].[Transaction_type].[Transaction_type]" caption="Transaction_type" numFmtId="0" hierarchy="14" level="1">
      <sharedItems containsSemiMixedTypes="0" containsNonDate="0" containsString="0"/>
    </cacheField>
    <cacheField name="[Range].[Country].[Country]" caption="Country" numFmtId="0" hierarchy="12" level="1">
      <sharedItems containsSemiMixedTypes="0" containsNonDate="0" containsString="0"/>
    </cacheField>
    <cacheField name="Unsupported0" numFmtId="0" hierarchy="25" level="32767">
      <extLst>
        <ext xmlns:x14="http://schemas.microsoft.com/office/spreadsheetml/2009/9/main" uri="{63CAB8AC-B538-458d-9737-405883B0398D}">
          <x14:cacheField ignore="1"/>
        </ext>
      </extLst>
    </cacheField>
  </cacheFields>
  <cacheHierarchies count="26">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2" memberValueDatatype="130" unbalanced="0">
      <fieldsUsage count="2">
        <fieldUsage x="-1"/>
        <fieldUsage x="0"/>
      </fieldsUsage>
    </cacheHierarchy>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3"/>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2"/>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y uniqueName="Unsupported0" caption="InvoiceNo"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4814817" backgroundQuery="1" createdVersion="8" refreshedVersion="8" minRefreshableVersion="3" recordCount="0" supportSubquery="1" supportAdvancedDrill="1" xr:uid="{BC16FACC-E39C-4CB9-8958-637A24DB3FA8}">
  <cacheSource type="external" connectionId="1"/>
  <cacheFields count="3">
    <cacheField name="[Range].[Country].[Country]" caption="Country" numFmtId="0" hierarchy="12" level="1">
      <sharedItems count="38">
        <s v="Australia"/>
        <s v="Austria"/>
        <s v="Bahrain"/>
        <s v="Belgium"/>
        <s v="Brazil"/>
        <s v="Canada"/>
        <s v="Channel Islands"/>
        <s v="Cyprus"/>
        <s v="Czech Republic"/>
        <s v="Denmark"/>
        <s v="European Community"/>
        <s v="Finland"/>
        <s v="France"/>
        <s v="Germany"/>
        <s v="Greece"/>
        <s v="Hong Kong"/>
        <s v="Iceland"/>
        <s v="Ireland"/>
        <s v="Israel"/>
        <s v="Italy"/>
        <s v="Japan"/>
        <s v="Lebanon"/>
        <s v="Lithuania"/>
        <s v="Malta"/>
        <s v="Netherlands"/>
        <s v="Norway"/>
        <s v="Poland"/>
        <s v="Portugal"/>
        <s v="RSA"/>
        <s v="Saudi Arabia"/>
        <s v="Singapore"/>
        <s v="Spain"/>
        <s v="Sweden"/>
        <s v="Switzerland"/>
        <s v="United Arab Emirates"/>
        <s v="United Kingdom"/>
        <s v="Unspecified"/>
        <s v="USA"/>
      </sharedItems>
    </cacheField>
    <cacheField name="[Range].[Transaction_type].[Transaction_type]" caption="Transaction_type" numFmtId="0" hierarchy="14" level="1">
      <sharedItems containsSemiMixedTypes="0" containsNonDate="0" containsString="0"/>
    </cacheField>
    <cacheField name="[Measures].[Sum of Revenue]" caption="Sum of Revenue" numFmtId="0" hierarchy="18" level="32767"/>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0"/>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1"/>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2"/>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5393517" backgroundQuery="1" createdVersion="8" refreshedVersion="8" minRefreshableVersion="3" recordCount="0" supportSubquery="1" supportAdvancedDrill="1" xr:uid="{EA0C6C73-028B-42E2-858F-3D5D3EBE92E6}">
  <cacheSource type="external" connectionId="1"/>
  <cacheFields count="3">
    <cacheField name="[Range].[Transaction_type].[Transaction_type]" caption="Transaction_type" numFmtId="0" hierarchy="14" level="1">
      <sharedItems containsSemiMixedTypes="0" containsNonDate="0" containsString="0"/>
    </cacheField>
    <cacheField name="[Range].[Country].[Country]" caption="Country" numFmtId="0" hierarchy="12" level="1">
      <sharedItems count="30">
        <s v="Australia"/>
        <s v="Austria"/>
        <s v="Bahrain"/>
        <s v="Belgium"/>
        <s v="Channel Islands"/>
        <s v="Cyprus"/>
        <s v="Czech Republic"/>
        <s v="Denmark"/>
        <s v="European Community"/>
        <s v="Finland"/>
        <s v="France"/>
        <s v="Germany"/>
        <s v="Greece"/>
        <s v="Hong Kong"/>
        <s v="Ireland"/>
        <s v="Israel"/>
        <s v="Italy"/>
        <s v="Japan"/>
        <s v="Malta"/>
        <s v="Netherlands"/>
        <s v="Norway"/>
        <s v="Poland"/>
        <s v="Portugal"/>
        <s v="Saudi Arabia"/>
        <s v="Singapore"/>
        <s v="Spain"/>
        <s v="Sweden"/>
        <s v="Switzerland"/>
        <s v="United Kingdom"/>
        <s v="USA"/>
      </sharedItems>
    </cacheField>
    <cacheField name="[Measures].[Sum of Quantity]" caption="Sum of Quantity" numFmtId="0" hierarchy="19" level="32767"/>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1"/>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0"/>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oneField="1" hidden="1">
      <fieldsUsage count="1">
        <fieldUsage x="2"/>
      </fieldsUsage>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6319441" backgroundQuery="1" createdVersion="8" refreshedVersion="8" minRefreshableVersion="3" recordCount="0" supportSubquery="1" supportAdvancedDrill="1" xr:uid="{0073FD7C-EAA1-4CD1-948C-F330039D7930}">
  <cacheSource type="external" connectionId="1"/>
  <cacheFields count="6">
    <cacheField name="[Range].[Transaction_type].[Transaction_type]" caption="Transaction_type" numFmtId="0" hierarchy="14" level="1">
      <sharedItems containsSemiMixedTypes="0" containsNonDate="0" containsString="0"/>
    </cacheField>
    <cacheField name="[Range].[Invoice_type].[Invoice_type]" caption="Invoice_type" numFmtId="0" hierarchy="13" level="1">
      <sharedItems containsSemiMixedTypes="0" containsNonDate="0" containsString="0"/>
    </cacheField>
    <cacheField name="[Measures].[Sum of Revenue]" caption="Sum of Revenue" numFmtId="0" hierarchy="18" level="32767"/>
    <cacheField name="[Range].[Description].[Description]" caption="Description" numFmtId="0" hierarchy="2" level="1">
      <sharedItems count="10">
        <s v="FAIRY CAKE FLANNEL ASSORTED COLOUR"/>
        <s v="FELTCRAFT DOLL MOLLY"/>
        <s v="GIN + TONIC DIET METAL SIGN"/>
        <s v="HERB MARKER BASIL"/>
        <s v="Manual"/>
        <s v="MEDIUM CERAMIC TOP STORAGE JAR"/>
        <s v="PAPER CRAFT , LITTLE BIRDIE"/>
        <s v="ROTATING SILVER ANGELS T-LIGHT HLDR"/>
        <s v="TEA TIME PARTY BUNTING"/>
        <s v="WHITE HANGING HEART T-LIGHT HOLDER"/>
      </sharedItems>
    </cacheField>
    <cacheField name="[Measures].[Sum of Quantity]" caption="Sum of Quantity" numFmtId="0" hierarchy="19" level="32767"/>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2" memberValueDatatype="130" unbalanced="0">
      <fieldsUsage count="2">
        <fieldUsage x="-1"/>
        <fieldUsage x="3"/>
      </fieldsUsage>
    </cacheHierarchy>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5"/>
      </fieldsUsage>
    </cacheHierarchy>
    <cacheHierarchy uniqueName="[Range].[Invoice_type]" caption="Invoice_type" attribute="1" defaultMemberUniqueName="[Range].[Invoice_type].[All]" allUniqueName="[Range].[Invoice_type].[All]" dimensionUniqueName="[Range]" displayFolder="" count="2" memberValueDatatype="130" unbalanced="0">
      <fieldsUsage count="2">
        <fieldUsage x="-1"/>
        <fieldUsage x="1"/>
      </fieldsUsage>
    </cacheHierarchy>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0"/>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2"/>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oneField="1" hidden="1">
      <fieldsUsage count="1">
        <fieldUsage x="4"/>
      </fieldsUsage>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7361111" backgroundQuery="1" createdVersion="8" refreshedVersion="8" minRefreshableVersion="3" recordCount="0" supportSubquery="1" supportAdvancedDrill="1" xr:uid="{D996A8EC-882D-4A7C-9AFB-3668A141900C}">
  <cacheSource type="external" connectionId="1"/>
  <cacheFields count="6">
    <cacheField name="[Range].[CustomerID].[CustomerID]" caption="CustomerID" numFmtId="0" hierarchy="10" level="1">
      <sharedItems containsSemiMixedTypes="0" containsString="0" containsNumber="1" containsInteger="1" minValue="12346" maxValue="18102" count="10">
        <n v="12346"/>
        <n v="12415"/>
        <n v="13694"/>
        <n v="14298"/>
        <n v="14646"/>
        <n v="14911"/>
        <n v="16446"/>
        <n v="17450"/>
        <n v="17511"/>
        <n v="18102"/>
      </sharedItems>
      <extLst>
        <ext xmlns:x15="http://schemas.microsoft.com/office/spreadsheetml/2010/11/main" uri="{4F2E5C28-24EA-4eb8-9CBF-B6C8F9C3D259}">
          <x15:cachedUniqueNames>
            <x15:cachedUniqueName index="0" name="[Range].[CustomerID].&amp;[12346]"/>
            <x15:cachedUniqueName index="1" name="[Range].[CustomerID].&amp;[12415]"/>
            <x15:cachedUniqueName index="2" name="[Range].[CustomerID].&amp;[13694]"/>
            <x15:cachedUniqueName index="3" name="[Range].[CustomerID].&amp;[14298]"/>
            <x15:cachedUniqueName index="4" name="[Range].[CustomerID].&amp;[14646]"/>
            <x15:cachedUniqueName index="5" name="[Range].[CustomerID].&amp;[14911]"/>
            <x15:cachedUniqueName index="6" name="[Range].[CustomerID].&amp;[16446]"/>
            <x15:cachedUniqueName index="7" name="[Range].[CustomerID].&amp;[17450]"/>
            <x15:cachedUniqueName index="8" name="[Range].[CustomerID].&amp;[17511]"/>
            <x15:cachedUniqueName index="9" name="[Range].[CustomerID].&amp;[18102]"/>
          </x15:cachedUniqueNames>
        </ext>
      </extLst>
    </cacheField>
    <cacheField name="[Measures].[Sum of Revenue]" caption="Sum of Revenue" numFmtId="0" hierarchy="18" level="32767"/>
    <cacheField name="[Range].[Customer_type].[Customer_type]" caption="Customer_type" numFmtId="0" hierarchy="11" level="1">
      <sharedItems containsSemiMixedTypes="0" containsNonDate="0" containsString="0"/>
    </cacheField>
    <cacheField name="[Range].[Transaction_type].[Transaction_type]" caption="Transaction_type" numFmtId="0" hierarchy="14" level="1">
      <sharedItems containsSemiMixedTypes="0" containsNonDate="0" containsString="0"/>
    </cacheField>
    <cacheField name="[Measures].[Distinct Count of InvoiceNo]" caption="Distinct Count of InvoiceNo" numFmtId="0" hierarchy="21" level="32767"/>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2" memberValueDatatype="20" unbalanced="0">
      <fieldsUsage count="2">
        <fieldUsage x="-1"/>
        <fieldUsage x="0"/>
      </fieldsUsage>
    </cacheHierarchy>
    <cacheHierarchy uniqueName="[Range].[Customer_type]" caption="Customer_type" attribute="1" defaultMemberUniqueName="[Range].[Customer_type].[All]" allUniqueName="[Range].[Customer_type].[All]" dimensionUniqueName="[Range]" displayFolder="" count="2" memberValueDatatype="130" unbalanced="0">
      <fieldsUsage count="2">
        <fieldUsage x="-1"/>
        <fieldUsage x="2"/>
      </fieldsUsage>
    </cacheHierarchy>
    <cacheHierarchy uniqueName="[Range].[Country]" caption="Country" attribute="1" defaultMemberUniqueName="[Range].[Country].[All]" allUniqueName="[Range].[Country].[All]" dimensionUniqueName="[Range]" displayFolder="" count="2" memberValueDatatype="130" unbalanced="0">
      <fieldsUsage count="2">
        <fieldUsage x="-1"/>
        <fieldUsage x="5"/>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3"/>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oneField="1" hidden="1">
      <fieldsUsage count="1">
        <fieldUsage x="4"/>
      </fieldsUsage>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7708334" backgroundQuery="1" createdVersion="8" refreshedVersion="8" minRefreshableVersion="3" recordCount="0" supportSubquery="1" supportAdvancedDrill="1" xr:uid="{809FB9C8-5F2D-4D07-AEC3-B6931B870CBD}">
  <cacheSource type="external" connectionId="1"/>
  <cacheFields count="3">
    <cacheField name="[Range].[Transaction_type].[Transaction_type]" caption="Transaction_type" numFmtId="0" hierarchy="14" level="1">
      <sharedItems containsSemiMixedTypes="0" containsNonDate="0" containsString="0"/>
    </cacheField>
    <cacheField name="[Measures].[Distinct Count of InvoiceNo]" caption="Distinct Count of InvoiceNo" numFmtId="0" hierarchy="21" level="32767"/>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0"/>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hidden="1">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aj" refreshedDate="46025.880667824073" backgroundQuery="1" createdVersion="8" refreshedVersion="8" minRefreshableVersion="3" recordCount="0" supportSubquery="1" supportAdvancedDrill="1" xr:uid="{9021B985-4B78-41A0-82FE-0CB71B28D5E3}">
  <cacheSource type="external" connectionId="1"/>
  <cacheFields count="3">
    <cacheField name="[Range].[Transaction_type].[Transaction_type]" caption="Transaction_type" numFmtId="0" hierarchy="14" level="1">
      <sharedItems containsSemiMixedTypes="0" containsNonDate="0" containsString="0"/>
    </cacheField>
    <cacheField name="[Measures].[Distinct Count of CustomerID]" caption="Distinct Count of CustomerID" numFmtId="0" hierarchy="23" level="32767"/>
    <cacheField name="[Range].[Country].[Country]" caption="Country" numFmtId="0" hierarchy="12" level="1">
      <sharedItems containsSemiMixedTypes="0" containsNonDate="0" containsString="0"/>
    </cacheField>
  </cacheFields>
  <cacheHierarchies count="25">
    <cacheHierarchy uniqueName="[Range].[InvoiceNo]" caption="InvoiceNo" attribute="1" defaultMemberUniqueName="[Range].[InvoiceNo].[All]" allUniqueName="[Range].[InvoiceNo].[All]" dimensionUniqueName="[Range]" displayFolder="" count="0" memberValueDatatype="130" unbalanced="0"/>
    <cacheHierarchy uniqueName="[Range].[StockCode]" caption="StockCode" attribute="1" defaultMemberUniqueName="[Range].[StockCode].[All]" allUniqueName="[Range].[StockCode].[All]" dimensionUniqueName="[Range]" displayFolder="" count="0" memberValueDatatype="130" unbalanced="0"/>
    <cacheHierarchy uniqueName="[Range].[Description]" caption="Description" attribute="1" defaultMemberUniqueName="[Range].[Description].[All]" allUniqueName="[Range].[Description].[All]" dimensionUniqueName="[Range]" displayFolder="" count="0" memberValueDatatype="130" unbalanced="0"/>
    <cacheHierarchy uniqueName="[Range].[InvoiceDate]" caption="InvoiceDate" attribute="1" time="1" defaultMemberUniqueName="[Range].[InvoiceDate].[All]" allUniqueName="[Range].[InvoiceDate].[All]" dimensionUniqueName="[Range]" displayFolder="" count="0" memberValueDatatype="7" unbalanced="0"/>
    <cacheHierarchy uniqueName="[Range].[Year]" caption="Year" attribute="1" defaultMemberUniqueName="[Range].[Year].[All]" allUniqueName="[Range].[Year].[All]" dimensionUniqueName="[Range]" displayFolder="" count="0" memberValueDatatype="130" unbalanced="0"/>
    <cacheHierarchy uniqueName="[Range].[Month]" caption="Month" attribute="1" defaultMemberUniqueName="[Range].[Month].[All]" allUniqueName="[Range].[Month].[All]" dimensionUniqueName="[Range]" displayFolder="" count="0" memberValueDatatype="130" unbalanced="0"/>
    <cacheHierarchy uniqueName="[Range].[DayOfWeek]" caption="DayOfWeek" attribute="1" defaultMemberUniqueName="[Range].[DayOfWeek].[All]" allUniqueName="[Range].[DayOfWeek].[All]" dimensionUniqueName="[Range]" displayFolder="" count="0" memberValueDatatype="130" unbalanced="0"/>
    <cacheHierarchy uniqueName="[Range].[Hour]" caption="Hour" attribute="1" defaultMemberUniqueName="[Range].[Hour].[All]" allUniqueName="[Range].[Hour].[All]" dimensionUniqueName="[Range]" displayFolder="" count="0" memberValueDatatype="130" unbalanced="0"/>
    <cacheHierarchy uniqueName="[Range].[Quantity]" caption="Quantity" attribute="1" defaultMemberUniqueName="[Range].[Quantity].[All]" allUniqueName="[Range].[Quantity].[All]" dimensionUniqueName="[Range]" displayFolder="" count="0" memberValueDatatype="20" unbalanced="0"/>
    <cacheHierarchy uniqueName="[Range].[UnitPrice]" caption="UnitPrice" attribute="1" defaultMemberUniqueName="[Range].[UnitPrice].[All]" allUniqueName="[Range].[UnitPrice].[All]" dimensionUniqueName="[Range]" displayFolder="" count="0" memberValueDatatype="5" unbalanced="0"/>
    <cacheHierarchy uniqueName="[Range].[CustomerID]" caption="CustomerID" attribute="1" defaultMemberUniqueName="[Range].[CustomerID].[All]" allUniqueName="[Range].[CustomerID].[All]" dimensionUniqueName="[Range]" displayFolder="" count="0" memberValueDatatype="20" unbalanced="0"/>
    <cacheHierarchy uniqueName="[Range].[Customer_type]" caption="Customer_type" attribute="1" defaultMemberUniqueName="[Range].[Customer_type].[All]" allUniqueName="[Range].[Customer_type].[All]" dimensionUniqueName="[Range]" displayFolder="" count="0" memberValueDatatype="130" unbalanced="0"/>
    <cacheHierarchy uniqueName="[Range].[Country]" caption="Country" attribute="1" defaultMemberUniqueName="[Range].[Country].[All]" allUniqueName="[Range].[Country].[All]" dimensionUniqueName="[Range]" displayFolder="" count="2" memberValueDatatype="130" unbalanced="0">
      <fieldsUsage count="2">
        <fieldUsage x="-1"/>
        <fieldUsage x="2"/>
      </fieldsUsage>
    </cacheHierarchy>
    <cacheHierarchy uniqueName="[Range].[Invoice_type]" caption="Invoice_type" attribute="1" defaultMemberUniqueName="[Range].[Invoice_type].[All]" allUniqueName="[Range].[Invoice_type].[All]" dimensionUniqueName="[Range]" displayFolder="" count="0" memberValueDatatype="130" unbalanced="0"/>
    <cacheHierarchy uniqueName="[Range].[Transaction_type]" caption="Transaction_type" attribute="1" defaultMemberUniqueName="[Range].[Transaction_type].[All]" allUniqueName="[Range].[Transaction_type].[All]" dimensionUniqueName="[Range]" displayFolder="" count="2" memberValueDatatype="130" unbalanced="0">
      <fieldsUsage count="2">
        <fieldUsage x="-1"/>
        <fieldUsage x="0"/>
      </fieldsUsage>
    </cacheHierarchy>
    <cacheHierarchy uniqueName="[Range].[Revenue]" caption="Revenue" attribute="1" defaultMemberUniqueName="[Range].[Revenue].[All]" allUniqueName="[Range].[Revenue].[All]" dimensionUniqueName="[Range]" displayFolder="" count="0" memberValueDatatype="5"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Revenue]" caption="Sum of Revenue" measure="1" displayFolder="" measureGroup="Range" count="0" hidden="1">
      <extLst>
        <ext xmlns:x15="http://schemas.microsoft.com/office/spreadsheetml/2010/11/main" uri="{B97F6D7D-B522-45F9-BDA1-12C45D357490}">
          <x15:cacheHierarchy aggregatedColumn="15"/>
        </ext>
      </extLst>
    </cacheHierarchy>
    <cacheHierarchy uniqueName="[Measures].[Sum of Quantity]" caption="Sum of Quantity" measure="1" displayFolder="" measureGroup="Range" count="0" hidden="1">
      <extLst>
        <ext xmlns:x15="http://schemas.microsoft.com/office/spreadsheetml/2010/11/main" uri="{B97F6D7D-B522-45F9-BDA1-12C45D357490}">
          <x15:cacheHierarchy aggregatedColumn="8"/>
        </ext>
      </extLst>
    </cacheHierarchy>
    <cacheHierarchy uniqueName="[Measures].[Count of InvoiceNo]" caption="Count of InvoiceNo" measure="1" displayFolder="" measureGroup="Range" count="0" hidden="1">
      <extLst>
        <ext xmlns:x15="http://schemas.microsoft.com/office/spreadsheetml/2010/11/main" uri="{B97F6D7D-B522-45F9-BDA1-12C45D357490}">
          <x15:cacheHierarchy aggregatedColumn="0"/>
        </ext>
      </extLst>
    </cacheHierarchy>
    <cacheHierarchy uniqueName="[Measures].[Distinct Count of InvoiceNo]" caption="Distinct Count of InvoiceNo" measure="1" displayFolder="" measureGroup="Range" count="0" hidden="1">
      <extLst>
        <ext xmlns:x15="http://schemas.microsoft.com/office/spreadsheetml/2010/11/main" uri="{B97F6D7D-B522-45F9-BDA1-12C45D357490}">
          <x15:cacheHierarchy aggregatedColumn="0"/>
        </ext>
      </extLst>
    </cacheHierarchy>
    <cacheHierarchy uniqueName="[Measures].[Sum of CustomerID]" caption="Sum of CustomerID" measure="1" displayFolder="" measureGroup="Range" count="0" hidden="1">
      <extLst>
        <ext xmlns:x15="http://schemas.microsoft.com/office/spreadsheetml/2010/11/main" uri="{B97F6D7D-B522-45F9-BDA1-12C45D357490}">
          <x15:cacheHierarchy aggregatedColumn="10"/>
        </ext>
      </extLst>
    </cacheHierarchy>
    <cacheHierarchy uniqueName="[Measures].[Distinct Count of CustomerID]" caption="Distinct Count of CustomerID" measure="1" displayFolder="" measureGroup="Range"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Description]" caption="Count of Description" measure="1" displayFolder="" measureGroup="Range" count="0" hidden="1">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7329186-1CCB-43E5-8DF3-98C910229DB6}" name="PivotTable23" cacheId="764" applyNumberFormats="0" applyBorderFormats="0" applyFontFormats="0" applyPatternFormats="0" applyAlignmentFormats="0" applyWidthHeightFormats="1" dataCaption="Values" tag="70be93f2-2699-4218-9542-4af1d534a6ff" updatedVersion="8" minRefreshableVersion="3" useAutoFormatting="1" subtotalHiddenItems="1" itemPrintTitles="1" createdVersion="8" indent="0" outline="1" outlineData="1" multipleFieldFilters="0" chartFormat="26">
  <location ref="A4:C18" firstHeaderRow="0" firstDataRow="1" firstDataCol="1" rowPageCount="1" colPageCount="1"/>
  <pivotFields count="5">
    <pivotField axis="axisRow" allDrilled="1" subtotalTop="0" showAll="0" sortType="ascending" defaultSubtotal="0" defaultAttributeDrillState="1">
      <items count="13">
        <item x="0"/>
        <item x="1"/>
        <item x="2"/>
        <item x="3"/>
        <item x="4"/>
        <item x="5"/>
        <item x="6"/>
        <item x="7"/>
        <item x="8"/>
        <item x="9"/>
        <item x="10"/>
        <item x="11"/>
        <item x="12"/>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4">
    <i>
      <x/>
    </i>
    <i>
      <x v="1"/>
    </i>
    <i>
      <x v="2"/>
    </i>
    <i>
      <x v="3"/>
    </i>
    <i>
      <x v="4"/>
    </i>
    <i>
      <x v="5"/>
    </i>
    <i>
      <x v="6"/>
    </i>
    <i>
      <x v="7"/>
    </i>
    <i>
      <x v="8"/>
    </i>
    <i>
      <x v="9"/>
    </i>
    <i>
      <x v="10"/>
    </i>
    <i>
      <x v="11"/>
    </i>
    <i>
      <x v="12"/>
    </i>
    <i t="grand">
      <x/>
    </i>
  </rowItems>
  <colFields count="1">
    <field x="-2"/>
  </colFields>
  <colItems count="2">
    <i>
      <x/>
    </i>
    <i i="1">
      <x v="1"/>
    </i>
  </colItems>
  <pageFields count="1">
    <pageField fld="2" hier="14" name="[Range].[Transaction_type].&amp;[Valid Sale]" cap="Valid Sale"/>
  </pageFields>
  <dataFields count="2">
    <dataField name="Revenue" fld="1" baseField="0" baseItem="0" numFmtId="166"/>
    <dataField name="MoM%" fld="4" showDataAs="percentDiff" baseField="0" baseItem="1048828" numFmtId="10">
      <extLst>
        <ext xmlns:x14="http://schemas.microsoft.com/office/spreadsheetml/2009/9/main" uri="{E15A36E0-9728-4e99-A89B-3F7291B0FE68}">
          <x14:dataField sourceField="1" uniqueName="[__Xl2].[Measures].[Sum of Revenue]"/>
        </ext>
      </extLst>
    </dataField>
  </dataFields>
  <formats count="2">
    <format dxfId="129">
      <pivotArea outline="0" collapsedLevelsAreSubtotals="1" fieldPosition="0"/>
    </format>
    <format dxfId="128">
      <pivotArea outline="0" fieldPosition="0">
        <references count="1">
          <reference field="4294967294" count="1">
            <x v="1"/>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caption="Revenue"/>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30CC933-916D-4925-908A-A18DE52BEBF6}" name="PivotTable4" cacheId="77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4:A5"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14" name="[Range].[Transaction_type].&amp;[Valid Sale]" cap="Valid Sale"/>
  </pageFields>
  <dataFields count="1">
    <dataField name="Distinct Count of InvoiceNo" fld="1" subtotal="count" baseField="0" baseItem="0">
      <extLst>
        <ext xmlns:x15="http://schemas.microsoft.com/office/spreadsheetml/2010/11/main" uri="{FABC7310-3BB5-11E1-824E-6D434824019B}">
          <x15:dataField isCountDistinct="1"/>
        </ext>
      </extLst>
    </dataField>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caption="Distinct Count of InvoiceNo"/>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C817EAC-7F5D-4176-85B9-2377DCB3AE00}" name="PivotTable10" cacheId="79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E4:E5"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14" name="[Range].[Transaction_type].&amp;[Valid Sale]" cap="Valid Sale"/>
  </pageFields>
  <dataFields count="1">
    <dataField name="Sum of Revenue" fld="1" baseField="0" baseItem="0"/>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710FA22-33F8-4FD2-B356-964027DCB024}" name="PivotTable9" cacheId="79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25:A26" firstHeaderRow="1" firstDataRow="1" firstDataCol="0" rowPageCount="1" colPageCount="1"/>
  <pivotFields count="3">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Items count="1">
    <i/>
  </rowItems>
  <colItems count="1">
    <i/>
  </colItems>
  <pageFields count="1">
    <pageField fld="1" hier="14" name="[Range].[Transaction_type].&amp;[Return]" cap="Return"/>
  </pageFields>
  <dataFields count="1">
    <dataField name="Sum of Revenue" fld="0" baseField="0" baseItem="0"/>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Return]"/>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083C3DC-1B84-41FB-8F64-329B8B83C227}" name="PivotTable8" cacheId="78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20:A21" firstHeaderRow="1" firstDataRow="1" firstDataCol="0" rowPageCount="1" colPageCount="1"/>
  <pivotFields count="3">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Items count="1">
    <i/>
  </rowItems>
  <colItems count="1">
    <i/>
  </colItems>
  <pageFields count="1">
    <pageField fld="1" hier="14" name="[Range].[Transaction_type].&amp;[Valid Sale]" cap="Valid Sale"/>
  </pageFields>
  <dataFields count="1">
    <dataField name="Sum of Revenue" fld="0" baseField="0" baseItem="0"/>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B86B63F-236A-4E55-9928-1086253B51DB}" name="PivotTable20" cacheId="761" applyNumberFormats="0" applyBorderFormats="0" applyFontFormats="0" applyPatternFormats="0" applyAlignmentFormats="0" applyWidthHeightFormats="1" dataCaption="Values" tag="2b7a2f48-1444-4f65-8b4d-c4cf017529ea" updatedVersion="8" minRefreshableVersion="3" useAutoFormatting="1" subtotalHiddenItems="1" itemPrintTitles="1" createdVersion="8" indent="0" outline="1" outlineData="1" multipleFieldFilters="0" chartFormat="11">
  <location ref="A3:B19" firstHeaderRow="1" firstDataRow="1" firstDataCol="1" rowPageCount="1" colPageCount="1"/>
  <pivotFields count="4">
    <pivotField axis="axisRow" allDrilled="1" subtotalTop="0" showAll="0" sortType="ascending" defaultSubtotal="0" defaultAttributeDrillState="1">
      <items count="15">
        <item x="0"/>
        <item x="1"/>
        <item x="2"/>
        <item x="3"/>
        <item x="4"/>
        <item x="5"/>
        <item x="6"/>
        <item x="7"/>
        <item x="8"/>
        <item x="9"/>
        <item x="10"/>
        <item x="11"/>
        <item x="12"/>
        <item x="13"/>
        <item x="14"/>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pageFields count="1">
    <pageField fld="2" hier="14" name="[Range].[Transaction_type].&amp;[Valid Sale]" cap="Valid Sale"/>
  </pageFields>
  <dataFields count="1">
    <dataField name="Sum of Revenue" fld="1" baseField="0" baseItem="0" numFmtId="166"/>
  </dataFields>
  <formats count="1">
    <format dxfId="127">
      <pivotArea outline="0" collapsedLevelsAreSubtotals="1" fieldPosition="0"/>
    </format>
  </format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Online_Retail_Cleaned!$A$1:$P$535188">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5EB86F-E9F6-407C-ADF2-D2C52CCFDA2D}" name="PivotTable21" cacheId="767" applyNumberFormats="0" applyBorderFormats="0" applyFontFormats="0" applyPatternFormats="0" applyAlignmentFormats="0" applyWidthHeightFormats="1" dataCaption="Values" tag="60eafe74-5e23-4461-92f5-69bfd1fddafb" updatedVersion="8" minRefreshableVersion="3" useAutoFormatting="1" subtotalHiddenItems="1" itemPrintTitles="1" createdVersion="8" indent="0" outline="1" outlineData="1" multipleFieldFilters="0" chartFormat="4">
  <location ref="A4:B43" firstHeaderRow="1" firstDataRow="1" firstDataCol="1" rowPageCount="1" colPageCount="1"/>
  <pivotFields count="3">
    <pivotField axis="axisRow" allDrilled="1" subtotalTop="0" showAll="0" sortType="descending" defaultSubtotal="0" defaultAttributeDrillState="1">
      <items count="3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s>
  <rowFields count="1">
    <field x="0"/>
  </rowFields>
  <rowItems count="39">
    <i>
      <x v="35"/>
    </i>
    <i>
      <x v="24"/>
    </i>
    <i>
      <x v="17"/>
    </i>
    <i>
      <x v="13"/>
    </i>
    <i>
      <x v="12"/>
    </i>
    <i>
      <x/>
    </i>
    <i>
      <x v="31"/>
    </i>
    <i>
      <x v="33"/>
    </i>
    <i>
      <x v="3"/>
    </i>
    <i>
      <x v="32"/>
    </i>
    <i>
      <x v="20"/>
    </i>
    <i>
      <x v="25"/>
    </i>
    <i>
      <x v="27"/>
    </i>
    <i>
      <x v="11"/>
    </i>
    <i>
      <x v="30"/>
    </i>
    <i>
      <x v="6"/>
    </i>
    <i>
      <x v="9"/>
    </i>
    <i>
      <x v="19"/>
    </i>
    <i>
      <x v="15"/>
    </i>
    <i>
      <x v="7"/>
    </i>
    <i>
      <x v="1"/>
    </i>
    <i>
      <x v="18"/>
    </i>
    <i>
      <x v="26"/>
    </i>
    <i>
      <x v="14"/>
    </i>
    <i>
      <x v="36"/>
    </i>
    <i>
      <x v="16"/>
    </i>
    <i>
      <x v="5"/>
    </i>
    <i>
      <x v="37"/>
    </i>
    <i>
      <x v="23"/>
    </i>
    <i>
      <x v="34"/>
    </i>
    <i>
      <x v="21"/>
    </i>
    <i>
      <x v="22"/>
    </i>
    <i>
      <x v="10"/>
    </i>
    <i>
      <x v="4"/>
    </i>
    <i>
      <x v="28"/>
    </i>
    <i>
      <x v="8"/>
    </i>
    <i>
      <x v="2"/>
    </i>
    <i>
      <x v="29"/>
    </i>
    <i t="grand">
      <x/>
    </i>
  </rowItems>
  <colItems count="1">
    <i/>
  </colItems>
  <pageFields count="1">
    <pageField fld="1" hier="14" name="[Range].[Transaction_type].&amp;[Valid Sale]" cap="Valid Sale"/>
  </pageFields>
  <dataFields count="1">
    <dataField name="Sum of Revenue" fld="2" baseField="0" baseItem="0" numFmtId="166"/>
  </dataFields>
  <formats count="1">
    <format dxfId="126">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7D1F23D-1E0B-45EE-BA25-4F49ECACB540}" name="PivotTable26" cacheId="770" applyNumberFormats="0" applyBorderFormats="0" applyFontFormats="0" applyPatternFormats="0" applyAlignmentFormats="0" applyWidthHeightFormats="1" dataCaption="Values" tag="53008760-d7b9-429a-b7bd-0362276a3402" updatedVersion="8" minRefreshableVersion="3" useAutoFormatting="1" subtotalHiddenItems="1" itemPrintTitles="1" createdVersion="8" indent="0" outline="1" outlineData="1" multipleFieldFilters="0" chartFormat="4">
  <location ref="A4:B35" firstHeaderRow="1" firstDataRow="1" firstDataCol="1" rowPageCount="1" colPageCount="1"/>
  <pivotFields count="3">
    <pivotField axis="axisPage" allDrilled="1" subtotalTop="0" showAll="0" dataSourceSort="1" defaultSubtotal="0" defaultAttributeDrillState="1"/>
    <pivotField axis="axisRow" allDrilled="1" subtotalTop="0" showAll="0" sortType="de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31">
    <i>
      <x v="12"/>
    </i>
    <i>
      <x v="8"/>
    </i>
    <i>
      <x v="13"/>
    </i>
    <i>
      <x v="23"/>
    </i>
    <i>
      <x v="24"/>
    </i>
    <i>
      <x v="4"/>
    </i>
    <i>
      <x v="18"/>
    </i>
    <i>
      <x v="21"/>
    </i>
    <i>
      <x v="9"/>
    </i>
    <i>
      <x v="5"/>
    </i>
    <i>
      <x v="7"/>
    </i>
    <i>
      <x v="2"/>
    </i>
    <i>
      <x v="1"/>
    </i>
    <i>
      <x v="15"/>
    </i>
    <i>
      <x v="22"/>
    </i>
    <i>
      <x v="6"/>
    </i>
    <i>
      <x v="3"/>
    </i>
    <i>
      <x v="20"/>
    </i>
    <i>
      <x v="16"/>
    </i>
    <i>
      <x v="27"/>
    </i>
    <i>
      <x v="26"/>
    </i>
    <i>
      <x/>
    </i>
    <i>
      <x v="17"/>
    </i>
    <i>
      <x v="19"/>
    </i>
    <i>
      <x v="25"/>
    </i>
    <i>
      <x v="29"/>
    </i>
    <i>
      <x v="10"/>
    </i>
    <i>
      <x v="11"/>
    </i>
    <i>
      <x v="14"/>
    </i>
    <i>
      <x v="28"/>
    </i>
    <i t="grand">
      <x/>
    </i>
  </rowItems>
  <colItems count="1">
    <i/>
  </colItems>
  <pageFields count="1">
    <pageField fld="0" hier="14" name="[Range].[Transaction_type].&amp;[Return]" cap="Return"/>
  </pageFields>
  <dataFields count="1">
    <dataField name="Units_Return" fld="2" baseField="1" baseItem="7" numFmtId="164"/>
  </dataFields>
  <formats count="1">
    <format dxfId="125">
      <pivotArea outline="0" collapsedLevelsAreSubtotals="1" fieldPosition="0"/>
    </format>
  </formats>
  <chartFormats count="1">
    <chartFormat chart="0" format="2" series="1">
      <pivotArea type="data" outline="0" fieldPosition="0">
        <references count="1">
          <reference field="4294967294" count="1" selected="0">
            <x v="0"/>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Return]"/>
      </members>
    </pivotHierarchy>
    <pivotHierarchy dragToData="1"/>
    <pivotHierarchy dragToRow="0" dragToCol="0" dragToPage="0" dragToData="1"/>
    <pivotHierarchy dragToRow="0" dragToCol="0" dragToPage="0" dragToData="1"/>
    <pivotHierarchy dragToData="1"/>
    <pivotHierarchy dragToData="1" caption="Units_Return"/>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21A5695-BA85-4F4D-96A3-0134294F7546}" name="PivotTable22" cacheId="758" applyNumberFormats="0" applyBorderFormats="0" applyFontFormats="0" applyPatternFormats="0" applyAlignmentFormats="0" applyWidthHeightFormats="1" dataCaption="Values" tag="28fd00a5-e38e-4181-87c4-d4c288ee0018" updatedVersion="8" minRefreshableVersion="3" useAutoFormatting="1" subtotalHiddenItems="1" itemPrintTitles="1" createdVersion="8" indent="0" outline="1" outlineData="1" multipleFieldFilters="0" chartFormat="11">
  <location ref="A4:C15" firstHeaderRow="0" firstDataRow="1" firstDataCol="1" rowPageCount="1" colPageCount="1"/>
  <pivotFields count="6">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xis="axisPage" allDrilled="1" subtotalTop="0" showAll="0" dataSourceSort="1" defaultSubtotal="0" defaultAttributeDrillState="1"/>
    <pivotField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0"/>
  </rowFields>
  <rowItems count="11">
    <i>
      <x v="3"/>
    </i>
    <i>
      <x v="7"/>
    </i>
    <i>
      <x/>
    </i>
    <i>
      <x v="4"/>
    </i>
    <i>
      <x v="6"/>
    </i>
    <i>
      <x v="8"/>
    </i>
    <i>
      <x v="1"/>
    </i>
    <i>
      <x v="9"/>
    </i>
    <i>
      <x v="2"/>
    </i>
    <i>
      <x v="5"/>
    </i>
    <i t="grand">
      <x/>
    </i>
  </rowItems>
  <colFields count="1">
    <field x="-2"/>
  </colFields>
  <colItems count="2">
    <i>
      <x/>
    </i>
    <i i="1">
      <x v="1"/>
    </i>
  </colItems>
  <pageFields count="1">
    <pageField fld="3" hier="14" name="[Range].[Transaction_type].&amp;[Valid Sale]" cap="Valid Sale"/>
  </pageFields>
  <dataFields count="2">
    <dataField name="Units_sold" fld="2" baseField="0" baseItem="5"/>
    <dataField name="Revenue" fld="1" baseField="0" baseItem="5" numFmtId="166"/>
  </dataFields>
  <formats count="1">
    <format dxfId="124">
      <pivotArea outline="0" collapsedLevelsAreSubtotals="1" fieldPosition="0">
        <references count="1">
          <reference field="4294967294" count="1" selected="0">
            <x v="1"/>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caption="Revenue"/>
    <pivotHierarchy dragToData="1" caption="Units_sold"/>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19">
      <autoFilter ref="A1">
        <filterColumn colId="0">
          <top10 val="10" filterVal="10"/>
        </filterColumn>
      </autoFilter>
    </filter>
    <filter fld="4" type="count" id="4" iMeasureHier="19">
      <autoFilter ref="A1">
        <filterColumn colId="0">
          <top10 val="10" filterVal="10"/>
        </filterColumn>
      </autoFilter>
    </filter>
  </filters>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A28BA75-8C79-4632-A74A-BB6DCA267EBD}" name="PivotTable25" cacheId="773" applyNumberFormats="0" applyBorderFormats="0" applyFontFormats="0" applyPatternFormats="0" applyAlignmentFormats="0" applyWidthHeightFormats="1" dataCaption="Values" tag="a8b36076-aa15-4776-9979-7f5c8353f1c3" updatedVersion="8" minRefreshableVersion="3" useAutoFormatting="1" subtotalHiddenItems="1" itemPrintTitles="1" createdVersion="8" indent="0" outline="1" outlineData="1" multipleFieldFilters="0" chartFormat="14">
  <location ref="A4:C15" firstHeaderRow="0" firstDataRow="1" firstDataCol="1" rowPageCount="1" colPageCount="1"/>
  <pivotFields count="6">
    <pivotField axis="axisPage" allDrilled="1" subtotalTop="0" showAll="0" dataSourceSort="1" defaultSubtotal="0" defaultAttributeDrillState="1"/>
    <pivotField allDrilled="1" subtotalTop="0" showAll="0" dataSourceSort="1" defaultSubtotal="0" defaultAttributeDrillState="1"/>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3"/>
  </rowFields>
  <rowItems count="11">
    <i>
      <x v="8"/>
    </i>
    <i>
      <x v="1"/>
    </i>
    <i>
      <x v="3"/>
    </i>
    <i>
      <x v="2"/>
    </i>
    <i>
      <x v="9"/>
    </i>
    <i>
      <x/>
    </i>
    <i>
      <x v="4"/>
    </i>
    <i>
      <x v="7"/>
    </i>
    <i>
      <x v="5"/>
    </i>
    <i>
      <x v="6"/>
    </i>
    <i t="grand">
      <x/>
    </i>
  </rowItems>
  <colFields count="1">
    <field x="-2"/>
  </colFields>
  <colItems count="2">
    <i>
      <x/>
    </i>
    <i i="1">
      <x v="1"/>
    </i>
  </colItems>
  <pageFields count="1">
    <pageField fld="0" hier="14" name="[Range].[Transaction_type].&amp;[Return]" cap="Return"/>
  </pageFields>
  <dataFields count="2">
    <dataField name="Sum of Quantity" fld="4" baseField="0" baseItem="0"/>
    <dataField name="Sum of Revenue" fld="2" baseField="0" baseItem="0" numFmtId="166"/>
  </dataFields>
  <formats count="2">
    <format dxfId="123">
      <pivotArea outline="0" collapsedLevelsAreSubtotals="1" fieldPosition="0"/>
    </format>
    <format dxfId="122">
      <pivotArea outline="0" collapsedLevelsAreSubtotals="1" fieldPosition="0">
        <references count="1">
          <reference field="4294967294" count="1" selected="0">
            <x v="1"/>
          </reference>
        </references>
      </pivotArea>
    </format>
  </formats>
  <chartFormats count="2">
    <chartFormat chart="10" format="1" series="1">
      <pivotArea type="data" outline="0" fieldPosition="0">
        <references count="1">
          <reference field="4294967294" count="1" selected="0">
            <x v="1"/>
          </reference>
        </references>
      </pivotArea>
    </chartFormat>
    <chartFormat chart="10" format="2" series="1">
      <pivotArea type="data" outline="0" fieldPosition="0">
        <references count="1">
          <reference field="4294967294" count="1" selected="0">
            <x v="0"/>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Range].[Invoice_type].&amp;[Cancellation]"/>
      </members>
    </pivotHierarchy>
    <pivotHierarchy multipleItemSelectionAllowed="1" dragToData="1">
      <members count="1" level="1">
        <member name="[Range].[Transaction_type].&amp;[Return]"/>
      </members>
    </pivotHierarchy>
    <pivotHierarchy dragToData="1"/>
    <pivotHierarchy dragToRow="0" dragToCol="0" dragToPage="0" dragToData="1"/>
    <pivotHierarchy dragToRow="0" dragToCol="0" dragToPage="0" dragToData="1"/>
    <pivotHierarchy dragToData="1"/>
    <pivotHierarchy dragToData="1" caption="Units_return"/>
    <pivotHierarchy dragToData="1"/>
    <pivotHierarchy dragToData="1" caption="Distinct Count of InvoiceNo"/>
    <pivotHierarchy dragToData="1"/>
    <pivotHierarchy dragToData="1" caption="Distinct Count of CustomerID"/>
    <pivotHierarchy dragToData="1"/>
  </pivotHierarchies>
  <pivotTableStyleInfo name="PivotStyleLight16" showRowHeaders="1" showColHeaders="1" showRowStripes="0" showColStripes="0" showLastColumn="1"/>
  <filters count="1">
    <filter fld="3" type="count" id="4" iMeasureHier="19">
      <autoFilter ref="A1">
        <filterColumn colId="0">
          <top10 top="0" val="10" filterVal="10"/>
        </filterColumn>
      </autoFilter>
    </filter>
  </filters>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B1591FE-FAF7-498B-AFFD-25203CDB9AFB}" name="PivotTable1" cacheId="77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4">
  <location ref="A4:C15" firstHeaderRow="0" firstDataRow="1" firstDataCol="1" rowPageCount="2" colPageCount="1"/>
  <pivotFields count="6">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11">
    <i>
      <x v="4"/>
    </i>
    <i>
      <x v="9"/>
    </i>
    <i>
      <x v="7"/>
    </i>
    <i>
      <x v="6"/>
    </i>
    <i>
      <x v="5"/>
    </i>
    <i>
      <x v="1"/>
    </i>
    <i>
      <x v="8"/>
    </i>
    <i>
      <x/>
    </i>
    <i>
      <x v="2"/>
    </i>
    <i>
      <x v="3"/>
    </i>
    <i t="grand">
      <x/>
    </i>
  </rowItems>
  <colFields count="1">
    <field x="-2"/>
  </colFields>
  <colItems count="2">
    <i>
      <x/>
    </i>
    <i i="1">
      <x v="1"/>
    </i>
  </colItems>
  <pageFields count="2">
    <pageField fld="3" hier="14" name="[Range].[Transaction_type].&amp;[Valid Sale]" cap="Valid Sale"/>
    <pageField fld="2" hier="11" name="[Range].[Customer_type].&amp;[present]" cap="present"/>
  </pageFields>
  <dataFields count="2">
    <dataField name="Orders" fld="4" subtotal="count" baseField="0" baseItem="1">
      <extLst>
        <ext xmlns:x15="http://schemas.microsoft.com/office/spreadsheetml/2010/11/main" uri="{FABC7310-3BB5-11E1-824E-6D434824019B}">
          <x15:dataField isCountDistinct="1"/>
        </ext>
      </extLst>
    </dataField>
    <dataField name="Revenue" fld="1" baseField="0" baseItem="0" numFmtId="166"/>
  </dataFields>
  <formats count="1">
    <format dxfId="121">
      <pivotArea outline="0" collapsedLevelsAreSubtotals="1" fieldPosition="0">
        <references count="1">
          <reference field="4294967294" count="1" selected="0">
            <x v="1"/>
          </reference>
        </references>
      </pivotArea>
    </format>
  </formats>
  <chartFormats count="4">
    <chartFormat chart="0" format="1" series="1">
      <pivotArea type="data" outline="0" fieldPosition="0">
        <references count="1">
          <reference field="4294967294" count="1" selected="0">
            <x v="1"/>
          </reference>
        </references>
      </pivotArea>
    </chartFormat>
    <chartFormat chart="2" format="7" series="1">
      <pivotArea type="data" outline="0" fieldPosition="0">
        <references count="1">
          <reference field="4294967294" count="1" selected="0">
            <x v="1"/>
          </reference>
        </references>
      </pivotArea>
    </chartFormat>
    <chartFormat chart="2" format="10"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0"/>
          </reference>
        </references>
      </pivotArea>
    </chartFormat>
  </chart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ange].[Customer_type].&amp;[present]"/>
      </members>
    </pivotHierarchy>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caption="Revenue%"/>
    <pivotHierarchy dragToData="1"/>
    <pivotHierarchy dragToData="1"/>
    <pivotHierarchy dragToData="1" caption="Orders"/>
    <pivotHierarchy dragToData="1"/>
    <pivotHierarchy dragToData="1"/>
    <pivotHierarchy dragToData="1"/>
  </pivotHierarchies>
  <pivotTableStyleInfo name="PivotStyleLight16" showRowHeaders="1" showColHeaders="1" showRowStripes="0" showColStripes="0" showLastColumn="1"/>
  <filters count="1">
    <filter fld="0" type="count" id="2" iMeasureHier="19">
      <autoFilter ref="A1">
        <filterColumn colId="0">
          <top10 val="10" filterVal="10"/>
        </filterColumn>
      </autoFilter>
    </filter>
  </filters>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F67CB6B-994B-4125-BEE8-1F7B73EEC9CA}" name="PivotTable6" cacheId="78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14:B15" firstHeaderRow="0" firstDataRow="1" firstDataCol="0" rowPageCount="1" colPageCount="1"/>
  <pivotFields count="4">
    <pivotField axis="axisPage" allDrilled="1" subtotalTop="0" showAll="0" dataSourceSort="1" defaultSubtotal="0" defaultAttributeDrillState="1"/>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pageFields count="1">
    <pageField fld="0" hier="14" name="[Range].[Transaction_type].&amp;[Valid Sale]" cap="Valid Sale"/>
  </pageFields>
  <dataFields count="2">
    <dataField name="Sum of Revenue" fld="1" baseField="0" baseItem="0" numFmtId="1"/>
    <dataField name="Distinct Count of InvoiceNo" fld="2" subtotal="count" baseField="0" baseItem="1">
      <extLst>
        <ext xmlns:x15="http://schemas.microsoft.com/office/spreadsheetml/2010/11/main" uri="{FABC7310-3BB5-11E1-824E-6D434824019B}">
          <x15:dataField isCountDistinct="1"/>
        </ext>
      </extLst>
    </dataField>
  </dataFields>
  <formats count="1">
    <format dxfId="120">
      <pivotArea outline="0" collapsedLevelsAreSubtotals="1" fieldPosition="0">
        <references count="1">
          <reference field="4294967294" count="1" selected="0">
            <x v="0"/>
          </reference>
        </references>
      </pivotArea>
    </format>
  </format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caption="Distinct Count of InvoiceNo"/>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FECA476-300D-463C-883F-CA92E911D6A4}" name="PivotTable5" cacheId="78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9:A10"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14" name="[Range].[Transaction_type].&amp;[Valid Sale]" cap="Valid Sale"/>
  </pageFields>
  <dataFields count="1">
    <dataField name="Distinct Count of CustomerID" fld="1" subtotal="count" baseField="0" baseItem="0">
      <extLst>
        <ext xmlns:x15="http://schemas.microsoft.com/office/spreadsheetml/2010/11/main" uri="{FABC7310-3BB5-11E1-824E-6D434824019B}">
          <x15:dataField isCountDistinct="1"/>
        </ext>
      </extLst>
    </dataField>
  </dataFields>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Range].[Transaction_type].&amp;[Valid Sale]"/>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Distinct Count of CustomerID"/>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4652047C-C9CB-41C2-B342-6DFBE77A3AAB}" sourceName="[Range].[Country]">
  <pivotTables>
    <pivotTable tabId="33" name="PivotTable22"/>
    <pivotTable tabId="31" name="PivotTable20"/>
    <pivotTable tabId="34" name="PivotTable23"/>
    <pivotTable tabId="32" name="PivotTable21"/>
    <pivotTable tabId="37" name="PivotTable26"/>
    <pivotTable tabId="36" name="PivotTable25"/>
    <pivotTable tabId="38" name="PivotTable1"/>
    <pivotTable tabId="44" name="PivotTable4"/>
    <pivotTable tabId="44" name="PivotTable5"/>
    <pivotTable tabId="44" name="PivotTable6"/>
    <pivotTable tabId="44" name="PivotTable8"/>
    <pivotTable tabId="44" name="PivotTable9"/>
    <pivotTable tabId="44" name="PivotTable10"/>
  </pivotTables>
  <data>
    <olap pivotCacheId="1714477047">
      <levels count="2">
        <level uniqueName="[Range].[Country].[(All)]" sourceCaption="(All)" count="0"/>
        <level uniqueName="[Range].[Country].[Country]" sourceCaption="Country" count="38">
          <ranges>
            <range startItem="0">
              <i n="[Range].[Country].&amp;[Australia]" c="Australia"/>
              <i n="[Range].[Country].&amp;[Austria]" c="Austria"/>
              <i n="[Range].[Country].&amp;[Bahrain]" c="Bahrain"/>
              <i n="[Range].[Country].&amp;[Belgium]" c="Belgium"/>
              <i n="[Range].[Country].&amp;[Brazil]" c="Brazil"/>
              <i n="[Range].[Country].&amp;[Canada]" c="Canada"/>
              <i n="[Range].[Country].&amp;[Channel Islands]" c="Channel Islands"/>
              <i n="[Range].[Country].&amp;[Cyprus]" c="Cyprus"/>
              <i n="[Range].[Country].&amp;[Czech Republic]" c="Czech Republic"/>
              <i n="[Range].[Country].&amp;[Denmark]" c="Denmark"/>
              <i n="[Range].[Country].&amp;[European Community]" c="European Community"/>
              <i n="[Range].[Country].&amp;[Finland]" c="Finland"/>
              <i n="[Range].[Country].&amp;[France]" c="France"/>
              <i n="[Range].[Country].&amp;[Germany]" c="Germany"/>
              <i n="[Range].[Country].&amp;[Greece]" c="Greece"/>
              <i n="[Range].[Country].&amp;[Hong Kong]" c="Hong Kong"/>
              <i n="[Range].[Country].&amp;[Iceland]" c="Iceland"/>
              <i n="[Range].[Country].&amp;[Ireland]" c="Ireland"/>
              <i n="[Range].[Country].&amp;[Israel]" c="Israel"/>
              <i n="[Range].[Country].&amp;[Italy]" c="Italy"/>
              <i n="[Range].[Country].&amp;[Japan]" c="Japan"/>
              <i n="[Range].[Country].&amp;[Lebanon]" c="Lebanon"/>
              <i n="[Range].[Country].&amp;[Lithuania]" c="Lithuania"/>
              <i n="[Range].[Country].&amp;[Malta]" c="Malta"/>
              <i n="[Range].[Country].&amp;[Netherlands]" c="Netherlands"/>
              <i n="[Range].[Country].&amp;[Norway]" c="Norway"/>
              <i n="[Range].[Country].&amp;[Poland]" c="Poland"/>
              <i n="[Range].[Country].&amp;[Portugal]" c="Portugal"/>
              <i n="[Range].[Country].&amp;[RSA]" c="RSA"/>
              <i n="[Range].[Country].&amp;[Saudi Arabia]" c="Saudi Arabia"/>
              <i n="[Range].[Country].&amp;[Singapore]" c="Singapore"/>
              <i n="[Range].[Country].&amp;[Spain]" c="Spain"/>
              <i n="[Range].[Country].&amp;[Sweden]" c="Sweden"/>
              <i n="[Range].[Country].&amp;[Switzerland]" c="Switzerland"/>
              <i n="[Range].[Country].&amp;[United Arab Emirates]" c="United Arab Emirates"/>
              <i n="[Range].[Country].&amp;[United Kingdom]" c="United Kingdom"/>
              <i n="[Range].[Country].&amp;[Unspecified]" c="Unspecified"/>
              <i n="[Range].[Country].&amp;[USA]" c="USA"/>
            </range>
          </ranges>
        </level>
      </levels>
      <selections count="1">
        <selection n="[Range].[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4C7FE54D-3399-474C-B8D5-97309F03980F}" cache="Slicer_Country1" caption="Count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B4E6AD2C-2E14-44A8-B0C3-435109248215}" cache="Slicer_Country1" caption="Country" columnCount="2" level="1" lockedPosition="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ivotTable" Target="../pivotTables/pivotTable13.xml"/><Relationship Id="rId5" Type="http://schemas.openxmlformats.org/officeDocument/2006/relationships/pivotTable" Target="../pivotTables/pivotTable12.xml"/><Relationship Id="rId4"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B27E3F-1E18-47BD-9D93-C80009E0EEBD}">
  <dimension ref="A1:G17"/>
  <sheetViews>
    <sheetView zoomScale="108" workbookViewId="0">
      <selection activeCell="E24" sqref="E24"/>
    </sheetView>
  </sheetViews>
  <sheetFormatPr defaultColWidth="16.44140625" defaultRowHeight="14.4" x14ac:dyDescent="0.3"/>
  <cols>
    <col min="3" max="3" width="38.88671875" customWidth="1"/>
    <col min="6" max="6" width="15.33203125" customWidth="1"/>
    <col min="7" max="7" width="50.33203125" customWidth="1"/>
  </cols>
  <sheetData>
    <row r="1" spans="1:7" x14ac:dyDescent="0.3">
      <c r="A1" s="2" t="s">
        <v>61</v>
      </c>
      <c r="B1" s="2" t="s">
        <v>60</v>
      </c>
      <c r="C1" s="2" t="s">
        <v>62</v>
      </c>
      <c r="D1" s="2" t="s">
        <v>63</v>
      </c>
      <c r="E1" s="2" t="s">
        <v>87</v>
      </c>
      <c r="F1" s="2" t="s">
        <v>64</v>
      </c>
      <c r="G1" s="2" t="s">
        <v>65</v>
      </c>
    </row>
    <row r="2" spans="1:7" x14ac:dyDescent="0.3">
      <c r="A2" t="s">
        <v>66</v>
      </c>
      <c r="B2" t="s">
        <v>1</v>
      </c>
      <c r="C2" t="s">
        <v>88</v>
      </c>
      <c r="D2">
        <v>1454</v>
      </c>
      <c r="E2" s="3">
        <f>D2/541910</f>
        <v>2.6831023601705081E-3</v>
      </c>
      <c r="F2" t="s">
        <v>78</v>
      </c>
      <c r="G2" t="s">
        <v>89</v>
      </c>
    </row>
    <row r="3" spans="1:7" x14ac:dyDescent="0.3">
      <c r="A3" t="s">
        <v>68</v>
      </c>
      <c r="B3" t="s">
        <v>1</v>
      </c>
      <c r="C3" t="s">
        <v>69</v>
      </c>
      <c r="D3" t="s">
        <v>70</v>
      </c>
      <c r="E3" s="3" t="e">
        <f t="shared" ref="E3:E10" si="0">D3/541910</f>
        <v>#VALUE!</v>
      </c>
      <c r="F3" t="s">
        <v>78</v>
      </c>
      <c r="G3" t="s">
        <v>82</v>
      </c>
    </row>
    <row r="4" spans="1:7" x14ac:dyDescent="0.3">
      <c r="A4" t="s">
        <v>66</v>
      </c>
      <c r="B4" t="s">
        <v>0</v>
      </c>
      <c r="C4" t="s">
        <v>67</v>
      </c>
      <c r="D4">
        <v>2950</v>
      </c>
      <c r="E4" s="3">
        <f t="shared" si="0"/>
        <v>5.443708364857633E-3</v>
      </c>
      <c r="F4" t="s">
        <v>77</v>
      </c>
      <c r="G4" t="s">
        <v>83</v>
      </c>
    </row>
    <row r="5" spans="1:7" x14ac:dyDescent="0.3">
      <c r="A5" t="s">
        <v>68</v>
      </c>
      <c r="B5" t="s">
        <v>3</v>
      </c>
      <c r="C5" t="s">
        <v>71</v>
      </c>
      <c r="D5" t="s">
        <v>72</v>
      </c>
      <c r="E5" s="3" t="e">
        <f t="shared" si="0"/>
        <v>#VALUE!</v>
      </c>
      <c r="F5" t="s">
        <v>78</v>
      </c>
      <c r="G5" t="s">
        <v>84</v>
      </c>
    </row>
    <row r="6" spans="1:7" x14ac:dyDescent="0.3">
      <c r="A6" t="s">
        <v>68</v>
      </c>
      <c r="B6" t="s">
        <v>75</v>
      </c>
      <c r="C6" t="s">
        <v>71</v>
      </c>
      <c r="D6" t="s">
        <v>72</v>
      </c>
      <c r="E6" s="3" t="e">
        <f t="shared" si="0"/>
        <v>#VALUE!</v>
      </c>
      <c r="F6" t="s">
        <v>78</v>
      </c>
      <c r="G6" t="s">
        <v>85</v>
      </c>
    </row>
    <row r="7" spans="1:7" x14ac:dyDescent="0.3">
      <c r="A7" t="s">
        <v>68</v>
      </c>
      <c r="B7" t="s">
        <v>75</v>
      </c>
      <c r="C7" t="s">
        <v>73</v>
      </c>
      <c r="D7">
        <v>2515</v>
      </c>
      <c r="E7" s="3">
        <f t="shared" si="0"/>
        <v>4.6409920466498125E-3</v>
      </c>
      <c r="F7" t="s">
        <v>77</v>
      </c>
      <c r="G7" t="s">
        <v>86</v>
      </c>
    </row>
    <row r="8" spans="1:7" x14ac:dyDescent="0.3">
      <c r="A8" t="s">
        <v>66</v>
      </c>
      <c r="B8" t="s">
        <v>5</v>
      </c>
      <c r="C8" t="s">
        <v>74</v>
      </c>
      <c r="D8">
        <v>135080</v>
      </c>
      <c r="E8" s="3">
        <f t="shared" si="0"/>
        <v>0.2492664833643963</v>
      </c>
      <c r="F8" t="s">
        <v>77</v>
      </c>
      <c r="G8" t="s">
        <v>81</v>
      </c>
    </row>
    <row r="9" spans="1:7" x14ac:dyDescent="0.3">
      <c r="A9" t="s">
        <v>68</v>
      </c>
      <c r="B9" t="s">
        <v>6</v>
      </c>
      <c r="C9" t="s">
        <v>69</v>
      </c>
      <c r="D9" t="s">
        <v>70</v>
      </c>
      <c r="E9" s="3" t="e">
        <f t="shared" si="0"/>
        <v>#VALUE!</v>
      </c>
      <c r="F9" t="s">
        <v>78</v>
      </c>
      <c r="G9" t="s">
        <v>82</v>
      </c>
    </row>
    <row r="10" spans="1:7" x14ac:dyDescent="0.3">
      <c r="A10" t="s">
        <v>68</v>
      </c>
      <c r="B10" t="s">
        <v>6</v>
      </c>
      <c r="C10" t="s">
        <v>76</v>
      </c>
      <c r="D10">
        <v>446</v>
      </c>
      <c r="E10" s="3">
        <f t="shared" si="0"/>
        <v>8.2301489177169637E-4</v>
      </c>
      <c r="F10" t="s">
        <v>77</v>
      </c>
      <c r="G10" t="s">
        <v>81</v>
      </c>
    </row>
    <row r="11" spans="1:7" x14ac:dyDescent="0.3">
      <c r="A11" t="s">
        <v>68</v>
      </c>
      <c r="B11" t="s">
        <v>91</v>
      </c>
      <c r="C11" t="s">
        <v>90</v>
      </c>
      <c r="D11">
        <v>5268</v>
      </c>
      <c r="E11" s="3">
        <f>D11/541910</f>
        <v>9.7211714122271229E-3</v>
      </c>
      <c r="F11" t="s">
        <v>78</v>
      </c>
      <c r="G11" t="s">
        <v>92</v>
      </c>
    </row>
    <row r="12" spans="1:7" x14ac:dyDescent="0.3">
      <c r="A12" t="s">
        <v>68</v>
      </c>
      <c r="B12" t="s">
        <v>2</v>
      </c>
      <c r="C12" t="s">
        <v>93</v>
      </c>
      <c r="D12">
        <v>9725</v>
      </c>
      <c r="E12" s="3">
        <f>D12/541910</f>
        <v>1.7945784355335757E-2</v>
      </c>
      <c r="F12" t="s">
        <v>77</v>
      </c>
      <c r="G12" t="s">
        <v>97</v>
      </c>
    </row>
    <row r="13" spans="1:7" x14ac:dyDescent="0.3">
      <c r="A13" t="s">
        <v>68</v>
      </c>
      <c r="B13" t="s">
        <v>4</v>
      </c>
      <c r="C13" t="s">
        <v>94</v>
      </c>
      <c r="D13">
        <v>1058</v>
      </c>
      <c r="E13" s="3">
        <f>D13/541910</f>
        <v>1.9523537118709749E-3</v>
      </c>
      <c r="F13" t="s">
        <v>77</v>
      </c>
      <c r="G13" t="s">
        <v>98</v>
      </c>
    </row>
    <row r="17" spans="2:2" x14ac:dyDescent="0.3">
      <c r="B17" t="s">
        <v>79</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485F30-EF1B-4EF6-B325-C079289391F3}">
  <dimension ref="A1"/>
  <sheetViews>
    <sheetView showGridLines="0" tabSelected="1" zoomScale="77" zoomScaleNormal="77" workbookViewId="0">
      <selection activeCell="CE30" sqref="CE30"/>
    </sheetView>
  </sheetViews>
  <sheetFormatPr defaultColWidth="3.21875" defaultRowHeight="14.4" x14ac:dyDescent="0.3"/>
  <sheetData/>
  <sheetProtection algorithmName="SHA-512" hashValue="iTTjdRsLn5gzQEmkesIZhFYX1ORcwh2ZYrUhb22e6VcoWbb5bz/VZU9MokLlHywBLVpfT/dFQNRzfsHkbiBiEA==" saltValue="qP9oUxT1qtfJEtfDZqld0Q==" spinCount="100000" sheet="1" objects="1" scenarios="1" selectLockedCells="1" pivotTables="0"/>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CA0402-F107-4C82-8E77-ED9229EE5764}">
  <dimension ref="A2:C18"/>
  <sheetViews>
    <sheetView workbookViewId="0">
      <selection activeCell="E24" sqref="E24"/>
    </sheetView>
  </sheetViews>
  <sheetFormatPr defaultRowHeight="14.4" x14ac:dyDescent="0.3"/>
  <cols>
    <col min="1" max="1" width="15.21875" bestFit="1" customWidth="1"/>
    <col min="2" max="2" width="12.77734375" bestFit="1" customWidth="1"/>
    <col min="3" max="3" width="7.6640625" bestFit="1" customWidth="1"/>
  </cols>
  <sheetData>
    <row r="2" spans="1:3" x14ac:dyDescent="0.3">
      <c r="A2" s="5" t="s">
        <v>96</v>
      </c>
      <c r="B2" t="s" vm="1">
        <v>116</v>
      </c>
    </row>
    <row r="4" spans="1:3" x14ac:dyDescent="0.3">
      <c r="A4" s="5" t="s">
        <v>101</v>
      </c>
      <c r="B4" t="s">
        <v>95</v>
      </c>
      <c r="C4" t="s">
        <v>117</v>
      </c>
    </row>
    <row r="5" spans="1:3" x14ac:dyDescent="0.3">
      <c r="A5" s="1" t="s">
        <v>103</v>
      </c>
      <c r="B5" s="8">
        <v>821452.72999998834</v>
      </c>
      <c r="C5" s="6"/>
    </row>
    <row r="6" spans="1:3" x14ac:dyDescent="0.3">
      <c r="A6" s="1" t="s">
        <v>104</v>
      </c>
      <c r="B6" s="8">
        <v>689811.60999999824</v>
      </c>
      <c r="C6" s="6">
        <v>-0.16025404164155857</v>
      </c>
    </row>
    <row r="7" spans="1:3" x14ac:dyDescent="0.3">
      <c r="A7" s="1" t="s">
        <v>105</v>
      </c>
      <c r="B7" s="8">
        <v>522545.56000000174</v>
      </c>
      <c r="C7" s="6">
        <v>-0.24248076949588732</v>
      </c>
    </row>
    <row r="8" spans="1:3" x14ac:dyDescent="0.3">
      <c r="A8" s="1" t="s">
        <v>106</v>
      </c>
      <c r="B8" s="8">
        <v>716215.26000000059</v>
      </c>
      <c r="C8" s="6">
        <v>0.3706273956284275</v>
      </c>
    </row>
    <row r="9" spans="1:3" x14ac:dyDescent="0.3">
      <c r="A9" s="1" t="s">
        <v>107</v>
      </c>
      <c r="B9" s="8">
        <v>536968.49100000155</v>
      </c>
      <c r="C9" s="6">
        <v>-0.25026940783138146</v>
      </c>
    </row>
    <row r="10" spans="1:3" x14ac:dyDescent="0.3">
      <c r="A10" s="1" t="s">
        <v>108</v>
      </c>
      <c r="B10" s="8">
        <v>769296.60999999917</v>
      </c>
      <c r="C10" s="6">
        <v>0.4326662046172034</v>
      </c>
    </row>
    <row r="11" spans="1:3" x14ac:dyDescent="0.3">
      <c r="A11" s="1" t="s">
        <v>109</v>
      </c>
      <c r="B11" s="8">
        <v>760547.01</v>
      </c>
      <c r="C11" s="6">
        <v>-1.137350650745643E-2</v>
      </c>
    </row>
    <row r="12" spans="1:3" x14ac:dyDescent="0.3">
      <c r="A12" s="1" t="s">
        <v>110</v>
      </c>
      <c r="B12" s="8">
        <v>718076.12100000156</v>
      </c>
      <c r="C12" s="6">
        <v>-5.5842556004524237E-2</v>
      </c>
    </row>
    <row r="13" spans="1:3" x14ac:dyDescent="0.3">
      <c r="A13" s="1" t="s">
        <v>111</v>
      </c>
      <c r="B13" s="8">
        <v>757841.38000000035</v>
      </c>
      <c r="C13" s="6">
        <v>5.5377498063326785E-2</v>
      </c>
    </row>
    <row r="14" spans="1:3" x14ac:dyDescent="0.3">
      <c r="A14" s="1" t="s">
        <v>112</v>
      </c>
      <c r="B14" s="8">
        <v>1056435.1920000014</v>
      </c>
      <c r="C14" s="6">
        <v>0.39400568493633975</v>
      </c>
    </row>
    <row r="15" spans="1:3" x14ac:dyDescent="0.3">
      <c r="A15" s="1" t="s">
        <v>113</v>
      </c>
      <c r="B15" s="8">
        <v>1151263.7299999958</v>
      </c>
      <c r="C15" s="6">
        <v>8.9762759436732426E-2</v>
      </c>
    </row>
    <row r="16" spans="1:3" x14ac:dyDescent="0.3">
      <c r="A16" s="1" t="s">
        <v>114</v>
      </c>
      <c r="B16" s="8">
        <v>1503866.7799999916</v>
      </c>
      <c r="C16" s="6">
        <v>0.30627478379779854</v>
      </c>
    </row>
    <row r="17" spans="1:3" x14ac:dyDescent="0.3">
      <c r="A17" s="1" t="s">
        <v>115</v>
      </c>
      <c r="B17" s="8">
        <v>637790.33000000427</v>
      </c>
      <c r="C17" s="6">
        <v>-0.57589971500001624</v>
      </c>
    </row>
    <row r="18" spans="1:3" x14ac:dyDescent="0.3">
      <c r="A18" s="1" t="s">
        <v>102</v>
      </c>
      <c r="B18" s="8">
        <v>10642110.804000013</v>
      </c>
      <c r="C18" s="6"/>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419E19-FCC6-45BB-86A4-137EF0B755B8}">
  <dimension ref="A1:P19"/>
  <sheetViews>
    <sheetView workbookViewId="0">
      <selection activeCell="E24" sqref="E24"/>
    </sheetView>
  </sheetViews>
  <sheetFormatPr defaultRowHeight="14.4" x14ac:dyDescent="0.3"/>
  <cols>
    <col min="1" max="1" width="15.21875" bestFit="1" customWidth="1"/>
    <col min="2" max="2" width="14.88671875" bestFit="1" customWidth="1"/>
  </cols>
  <sheetData>
    <row r="1" spans="1:16" x14ac:dyDescent="0.3">
      <c r="A1" s="5" t="s">
        <v>96</v>
      </c>
      <c r="B1" t="s" vm="1">
        <v>116</v>
      </c>
    </row>
    <row r="3" spans="1:16" x14ac:dyDescent="0.3">
      <c r="A3" s="5" t="s">
        <v>101</v>
      </c>
      <c r="B3" t="s">
        <v>100</v>
      </c>
    </row>
    <row r="4" spans="1:16" x14ac:dyDescent="0.3">
      <c r="A4" s="1" t="s">
        <v>121</v>
      </c>
      <c r="B4" s="8">
        <v>4.25</v>
      </c>
    </row>
    <row r="5" spans="1:16" x14ac:dyDescent="0.3">
      <c r="A5" s="1" t="s">
        <v>122</v>
      </c>
      <c r="B5" s="8">
        <v>31059.21000000001</v>
      </c>
    </row>
    <row r="6" spans="1:16" x14ac:dyDescent="0.3">
      <c r="A6" s="1" t="s">
        <v>123</v>
      </c>
      <c r="B6" s="8">
        <v>283750.68000000028</v>
      </c>
    </row>
    <row r="7" spans="1:16" x14ac:dyDescent="0.3">
      <c r="A7" s="1" t="s">
        <v>124</v>
      </c>
      <c r="B7" s="8">
        <v>990054.99099999724</v>
      </c>
      <c r="P7" s="3">
        <f>752488/1350333</f>
        <v>0.55726106079019022</v>
      </c>
    </row>
    <row r="8" spans="1:16" x14ac:dyDescent="0.3">
      <c r="A8" s="1" t="s">
        <v>125</v>
      </c>
      <c r="B8" s="8">
        <v>1444814.770999992</v>
      </c>
    </row>
    <row r="9" spans="1:16" x14ac:dyDescent="0.3">
      <c r="A9" s="1" t="s">
        <v>126</v>
      </c>
      <c r="B9" s="8">
        <v>1236573.2899999944</v>
      </c>
    </row>
    <row r="10" spans="1:16" x14ac:dyDescent="0.3">
      <c r="A10" s="1" t="s">
        <v>127</v>
      </c>
      <c r="B10" s="8">
        <v>1439324.6599999901</v>
      </c>
    </row>
    <row r="11" spans="1:16" x14ac:dyDescent="0.3">
      <c r="A11" s="1" t="s">
        <v>128</v>
      </c>
      <c r="B11" s="8">
        <v>1261195.1999999981</v>
      </c>
    </row>
    <row r="12" spans="1:16" x14ac:dyDescent="0.3">
      <c r="A12" s="1" t="s">
        <v>129</v>
      </c>
      <c r="B12" s="8">
        <v>1177907.5209999955</v>
      </c>
    </row>
    <row r="13" spans="1:16" x14ac:dyDescent="0.3">
      <c r="A13" s="1" t="s">
        <v>130</v>
      </c>
      <c r="B13" s="8">
        <v>1350333.3099999977</v>
      </c>
    </row>
    <row r="14" spans="1:16" x14ac:dyDescent="0.3">
      <c r="A14" s="1" t="s">
        <v>131</v>
      </c>
      <c r="B14" s="8">
        <v>752487.95999999833</v>
      </c>
    </row>
    <row r="15" spans="1:16" x14ac:dyDescent="0.3">
      <c r="A15" s="1" t="s">
        <v>132</v>
      </c>
      <c r="B15" s="8">
        <v>460963.92100000137</v>
      </c>
    </row>
    <row r="16" spans="1:16" x14ac:dyDescent="0.3">
      <c r="A16" s="1" t="s">
        <v>133</v>
      </c>
      <c r="B16" s="8">
        <v>144603.6100000001</v>
      </c>
    </row>
    <row r="17" spans="1:2" x14ac:dyDescent="0.3">
      <c r="A17" s="1" t="s">
        <v>134</v>
      </c>
      <c r="B17" s="8">
        <v>50204.94999999999</v>
      </c>
    </row>
    <row r="18" spans="1:2" x14ac:dyDescent="0.3">
      <c r="A18" s="1" t="s">
        <v>135</v>
      </c>
      <c r="B18" s="8">
        <v>18832.480000000003</v>
      </c>
    </row>
    <row r="19" spans="1:2" x14ac:dyDescent="0.3">
      <c r="A19" s="1" t="s">
        <v>102</v>
      </c>
      <c r="B19" s="8">
        <v>10642110.804000013</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1741B-7D6E-4774-B24B-22FA7F891827}">
  <dimension ref="A2:B43"/>
  <sheetViews>
    <sheetView workbookViewId="0">
      <selection activeCell="E24" sqref="E24"/>
    </sheetView>
  </sheetViews>
  <sheetFormatPr defaultRowHeight="14.4" x14ac:dyDescent="0.3"/>
  <cols>
    <col min="1" max="1" width="18.77734375" bestFit="1" customWidth="1"/>
    <col min="2" max="2" width="14.88671875" bestFit="1" customWidth="1"/>
  </cols>
  <sheetData>
    <row r="2" spans="1:2" x14ac:dyDescent="0.3">
      <c r="A2" s="5" t="s">
        <v>96</v>
      </c>
      <c r="B2" t="s" vm="1">
        <v>116</v>
      </c>
    </row>
    <row r="4" spans="1:2" x14ac:dyDescent="0.3">
      <c r="A4" s="5" t="s">
        <v>101</v>
      </c>
      <c r="B4" t="s">
        <v>100</v>
      </c>
    </row>
    <row r="5" spans="1:2" x14ac:dyDescent="0.3">
      <c r="A5" s="1" t="s">
        <v>8</v>
      </c>
      <c r="B5" s="8">
        <v>9001744.0940001812</v>
      </c>
    </row>
    <row r="6" spans="1:2" x14ac:dyDescent="0.3">
      <c r="A6" s="1" t="s">
        <v>16</v>
      </c>
      <c r="B6" s="8">
        <v>285446.34000000008</v>
      </c>
    </row>
    <row r="7" spans="1:2" x14ac:dyDescent="0.3">
      <c r="A7" s="1" t="s">
        <v>99</v>
      </c>
      <c r="B7" s="8">
        <v>283140.51999999984</v>
      </c>
    </row>
    <row r="8" spans="1:2" x14ac:dyDescent="0.3">
      <c r="A8" s="1" t="s">
        <v>20</v>
      </c>
      <c r="B8" s="8">
        <v>228678.40000000011</v>
      </c>
    </row>
    <row r="9" spans="1:2" x14ac:dyDescent="0.3">
      <c r="A9" s="1" t="s">
        <v>10</v>
      </c>
      <c r="B9" s="8">
        <v>209625.37000000017</v>
      </c>
    </row>
    <row r="10" spans="1:2" x14ac:dyDescent="0.3">
      <c r="A10" s="1" t="s">
        <v>14</v>
      </c>
      <c r="B10" s="8">
        <v>138453.81</v>
      </c>
    </row>
    <row r="11" spans="1:2" x14ac:dyDescent="0.3">
      <c r="A11" s="1" t="s">
        <v>26</v>
      </c>
      <c r="B11" s="8">
        <v>61558.559999999969</v>
      </c>
    </row>
    <row r="12" spans="1:2" x14ac:dyDescent="0.3">
      <c r="A12" s="1" t="s">
        <v>25</v>
      </c>
      <c r="B12" s="8">
        <v>57067.599999999991</v>
      </c>
    </row>
    <row r="13" spans="1:2" x14ac:dyDescent="0.3">
      <c r="A13" s="1" t="s">
        <v>30</v>
      </c>
      <c r="B13" s="8">
        <v>41196.339999999975</v>
      </c>
    </row>
    <row r="14" spans="1:2" x14ac:dyDescent="0.3">
      <c r="A14" s="1" t="s">
        <v>37</v>
      </c>
      <c r="B14" s="8">
        <v>38367.82999999998</v>
      </c>
    </row>
    <row r="15" spans="1:2" x14ac:dyDescent="0.3">
      <c r="A15" s="1" t="s">
        <v>32</v>
      </c>
      <c r="B15" s="8">
        <v>37416.369999999981</v>
      </c>
    </row>
    <row r="16" spans="1:2" x14ac:dyDescent="0.3">
      <c r="A16" s="1" t="s">
        <v>21</v>
      </c>
      <c r="B16" s="8">
        <v>36165.440000000002</v>
      </c>
    </row>
    <row r="17" spans="1:2" x14ac:dyDescent="0.3">
      <c r="A17" s="1" t="s">
        <v>28</v>
      </c>
      <c r="B17" s="8">
        <v>33683.050000000017</v>
      </c>
    </row>
    <row r="18" spans="1:2" x14ac:dyDescent="0.3">
      <c r="A18" s="1" t="s">
        <v>40</v>
      </c>
      <c r="B18" s="8">
        <v>22546.080000000002</v>
      </c>
    </row>
    <row r="19" spans="1:2" x14ac:dyDescent="0.3">
      <c r="A19" s="1" t="s">
        <v>45</v>
      </c>
      <c r="B19" s="8">
        <v>21279.29</v>
      </c>
    </row>
    <row r="20" spans="1:2" x14ac:dyDescent="0.3">
      <c r="A20" s="1" t="s">
        <v>34</v>
      </c>
      <c r="B20" s="8">
        <v>20440.540000000012</v>
      </c>
    </row>
    <row r="21" spans="1:2" x14ac:dyDescent="0.3">
      <c r="A21" s="1" t="s">
        <v>35</v>
      </c>
      <c r="B21" s="8">
        <v>18955.34</v>
      </c>
    </row>
    <row r="22" spans="1:2" x14ac:dyDescent="0.3">
      <c r="A22" s="1" t="s">
        <v>29</v>
      </c>
      <c r="B22" s="8">
        <v>17483.240000000002</v>
      </c>
    </row>
    <row r="23" spans="1:2" x14ac:dyDescent="0.3">
      <c r="A23" s="1" t="s">
        <v>44</v>
      </c>
      <c r="B23" s="8">
        <v>15483</v>
      </c>
    </row>
    <row r="24" spans="1:2" x14ac:dyDescent="0.3">
      <c r="A24" s="1" t="s">
        <v>36</v>
      </c>
      <c r="B24" s="8">
        <v>13502.850000000008</v>
      </c>
    </row>
    <row r="25" spans="1:2" x14ac:dyDescent="0.3">
      <c r="A25" s="1" t="s">
        <v>38</v>
      </c>
      <c r="B25" s="8">
        <v>10198.68</v>
      </c>
    </row>
    <row r="26" spans="1:2" x14ac:dyDescent="0.3">
      <c r="A26" s="1" t="s">
        <v>39</v>
      </c>
      <c r="B26" s="8">
        <v>8129.4099999999953</v>
      </c>
    </row>
    <row r="27" spans="1:2" x14ac:dyDescent="0.3">
      <c r="A27" s="1" t="s">
        <v>27</v>
      </c>
      <c r="B27" s="8">
        <v>7334.6500000000015</v>
      </c>
    </row>
    <row r="28" spans="1:2" x14ac:dyDescent="0.3">
      <c r="A28" s="1" t="s">
        <v>43</v>
      </c>
      <c r="B28" s="8">
        <v>4760.5200000000004</v>
      </c>
    </row>
    <row r="29" spans="1:2" x14ac:dyDescent="0.3">
      <c r="A29" s="1" t="s">
        <v>51</v>
      </c>
      <c r="B29" s="8">
        <v>4740.9399999999969</v>
      </c>
    </row>
    <row r="30" spans="1:2" x14ac:dyDescent="0.3">
      <c r="A30" s="1" t="s">
        <v>33</v>
      </c>
      <c r="B30" s="8">
        <v>4310</v>
      </c>
    </row>
    <row r="31" spans="1:2" x14ac:dyDescent="0.3">
      <c r="A31" s="1" t="s">
        <v>50</v>
      </c>
      <c r="B31" s="8">
        <v>3666.3799999999997</v>
      </c>
    </row>
    <row r="32" spans="1:2" x14ac:dyDescent="0.3">
      <c r="A32" s="1" t="s">
        <v>53</v>
      </c>
      <c r="B32" s="8">
        <v>3580.3900000000008</v>
      </c>
    </row>
    <row r="33" spans="1:2" x14ac:dyDescent="0.3">
      <c r="A33" s="1" t="s">
        <v>56</v>
      </c>
      <c r="B33" s="8">
        <v>2725.5899999999997</v>
      </c>
    </row>
    <row r="34" spans="1:2" x14ac:dyDescent="0.3">
      <c r="A34" s="1" t="s">
        <v>47</v>
      </c>
      <c r="B34" s="8">
        <v>1902.2800000000002</v>
      </c>
    </row>
    <row r="35" spans="1:2" x14ac:dyDescent="0.3">
      <c r="A35" s="1" t="s">
        <v>46</v>
      </c>
      <c r="B35" s="8">
        <v>1693.8799999999999</v>
      </c>
    </row>
    <row r="36" spans="1:2" x14ac:dyDescent="0.3">
      <c r="A36" s="1" t="s">
        <v>31</v>
      </c>
      <c r="B36" s="8">
        <v>1661.06</v>
      </c>
    </row>
    <row r="37" spans="1:2" x14ac:dyDescent="0.3">
      <c r="A37" s="1" t="s">
        <v>54</v>
      </c>
      <c r="B37" s="8">
        <v>1300.25</v>
      </c>
    </row>
    <row r="38" spans="1:2" x14ac:dyDescent="0.3">
      <c r="A38" s="1" t="s">
        <v>52</v>
      </c>
      <c r="B38" s="8">
        <v>1143.5999999999999</v>
      </c>
    </row>
    <row r="39" spans="1:2" x14ac:dyDescent="0.3">
      <c r="A39" s="1" t="s">
        <v>58</v>
      </c>
      <c r="B39" s="8">
        <v>1002.3100000000001</v>
      </c>
    </row>
    <row r="40" spans="1:2" x14ac:dyDescent="0.3">
      <c r="A40" s="1" t="s">
        <v>49</v>
      </c>
      <c r="B40" s="8">
        <v>826.74000000000012</v>
      </c>
    </row>
    <row r="41" spans="1:2" x14ac:dyDescent="0.3">
      <c r="A41" s="1" t="s">
        <v>41</v>
      </c>
      <c r="B41" s="8">
        <v>754.14</v>
      </c>
    </row>
    <row r="42" spans="1:2" x14ac:dyDescent="0.3">
      <c r="A42" s="1" t="s">
        <v>48</v>
      </c>
      <c r="B42" s="8">
        <v>145.91999999999999</v>
      </c>
    </row>
    <row r="43" spans="1:2" x14ac:dyDescent="0.3">
      <c r="A43" s="1" t="s">
        <v>102</v>
      </c>
      <c r="B43" s="8">
        <v>10642110.804000013</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478B2-3FAB-4506-9772-967269F5EA14}">
  <dimension ref="A2:F35"/>
  <sheetViews>
    <sheetView workbookViewId="0">
      <selection activeCell="E24" sqref="E24"/>
    </sheetView>
  </sheetViews>
  <sheetFormatPr defaultRowHeight="14.4" x14ac:dyDescent="0.3"/>
  <cols>
    <col min="1" max="1" width="18.77734375" bestFit="1" customWidth="1"/>
    <col min="2" max="2" width="12" bestFit="1" customWidth="1"/>
    <col min="3" max="3" width="15.88671875" bestFit="1" customWidth="1"/>
    <col min="4" max="4" width="18.77734375" bestFit="1" customWidth="1"/>
    <col min="5" max="5" width="14.88671875" bestFit="1" customWidth="1"/>
  </cols>
  <sheetData>
    <row r="2" spans="1:6" x14ac:dyDescent="0.3">
      <c r="A2" s="5" t="s">
        <v>96</v>
      </c>
      <c r="B2" t="s" vm="2">
        <v>119</v>
      </c>
    </row>
    <row r="4" spans="1:6" x14ac:dyDescent="0.3">
      <c r="A4" s="5" t="s">
        <v>101</v>
      </c>
      <c r="B4" t="s">
        <v>137</v>
      </c>
    </row>
    <row r="5" spans="1:6" x14ac:dyDescent="0.3">
      <c r="A5" s="1" t="s">
        <v>43</v>
      </c>
      <c r="B5" s="7">
        <v>-1</v>
      </c>
      <c r="F5" s="3"/>
    </row>
    <row r="6" spans="1:6" x14ac:dyDescent="0.3">
      <c r="A6" s="1" t="s">
        <v>54</v>
      </c>
      <c r="B6" s="7">
        <v>-2</v>
      </c>
    </row>
    <row r="7" spans="1:6" x14ac:dyDescent="0.3">
      <c r="A7" s="1" t="s">
        <v>44</v>
      </c>
      <c r="B7" s="7">
        <v>-4</v>
      </c>
    </row>
    <row r="8" spans="1:6" x14ac:dyDescent="0.3">
      <c r="A8" s="1" t="s">
        <v>48</v>
      </c>
      <c r="B8" s="7">
        <v>-5</v>
      </c>
    </row>
    <row r="9" spans="1:6" x14ac:dyDescent="0.3">
      <c r="A9" s="1" t="s">
        <v>45</v>
      </c>
      <c r="B9" s="7">
        <v>-7</v>
      </c>
    </row>
    <row r="10" spans="1:6" x14ac:dyDescent="0.3">
      <c r="A10" s="1" t="s">
        <v>34</v>
      </c>
      <c r="B10" s="7">
        <v>-12</v>
      </c>
    </row>
    <row r="11" spans="1:6" x14ac:dyDescent="0.3">
      <c r="A11" s="1" t="s">
        <v>56</v>
      </c>
      <c r="B11" s="7">
        <v>-26</v>
      </c>
    </row>
    <row r="12" spans="1:6" x14ac:dyDescent="0.3">
      <c r="A12" s="1" t="s">
        <v>27</v>
      </c>
      <c r="B12" s="7">
        <v>-31</v>
      </c>
    </row>
    <row r="13" spans="1:6" x14ac:dyDescent="0.3">
      <c r="A13" s="1" t="s">
        <v>40</v>
      </c>
      <c r="B13" s="7">
        <v>-38</v>
      </c>
    </row>
    <row r="14" spans="1:6" x14ac:dyDescent="0.3">
      <c r="A14" s="1" t="s">
        <v>36</v>
      </c>
      <c r="B14" s="7">
        <v>-44</v>
      </c>
    </row>
    <row r="15" spans="1:6" x14ac:dyDescent="0.3">
      <c r="A15" s="1" t="s">
        <v>35</v>
      </c>
      <c r="B15" s="7">
        <v>-47</v>
      </c>
    </row>
    <row r="16" spans="1:6" x14ac:dyDescent="0.3">
      <c r="A16" s="1" t="s">
        <v>41</v>
      </c>
      <c r="B16" s="7">
        <v>-54</v>
      </c>
    </row>
    <row r="17" spans="1:2" x14ac:dyDescent="0.3">
      <c r="A17" s="1" t="s">
        <v>38</v>
      </c>
      <c r="B17" s="7">
        <v>-54</v>
      </c>
    </row>
    <row r="18" spans="1:2" x14ac:dyDescent="0.3">
      <c r="A18" s="1" t="s">
        <v>39</v>
      </c>
      <c r="B18" s="7">
        <v>-56</v>
      </c>
    </row>
    <row r="19" spans="1:2" x14ac:dyDescent="0.3">
      <c r="A19" s="1" t="s">
        <v>28</v>
      </c>
      <c r="B19" s="7">
        <v>-78</v>
      </c>
    </row>
    <row r="20" spans="1:2" x14ac:dyDescent="0.3">
      <c r="A20" s="1" t="s">
        <v>49</v>
      </c>
      <c r="B20" s="7">
        <v>-79</v>
      </c>
    </row>
    <row r="21" spans="1:2" x14ac:dyDescent="0.3">
      <c r="A21" s="1" t="s">
        <v>30</v>
      </c>
      <c r="B21" s="7">
        <v>-85</v>
      </c>
    </row>
    <row r="22" spans="1:2" x14ac:dyDescent="0.3">
      <c r="A22" s="1" t="s">
        <v>21</v>
      </c>
      <c r="B22" s="7">
        <v>-91</v>
      </c>
    </row>
    <row r="23" spans="1:2" x14ac:dyDescent="0.3">
      <c r="A23" s="1" t="s">
        <v>29</v>
      </c>
      <c r="B23" s="7">
        <v>-113</v>
      </c>
    </row>
    <row r="24" spans="1:2" x14ac:dyDescent="0.3">
      <c r="A24" s="1" t="s">
        <v>25</v>
      </c>
      <c r="B24" s="7">
        <v>-305</v>
      </c>
    </row>
    <row r="25" spans="1:2" x14ac:dyDescent="0.3">
      <c r="A25" s="1" t="s">
        <v>37</v>
      </c>
      <c r="B25" s="7">
        <v>-446</v>
      </c>
    </row>
    <row r="26" spans="1:2" x14ac:dyDescent="0.3">
      <c r="A26" s="1" t="s">
        <v>14</v>
      </c>
      <c r="B26" s="7">
        <v>-556</v>
      </c>
    </row>
    <row r="27" spans="1:2" x14ac:dyDescent="0.3">
      <c r="A27" s="1" t="s">
        <v>32</v>
      </c>
      <c r="B27" s="7">
        <v>-798</v>
      </c>
    </row>
    <row r="28" spans="1:2" x14ac:dyDescent="0.3">
      <c r="A28" s="1" t="s">
        <v>16</v>
      </c>
      <c r="B28" s="7">
        <v>-809</v>
      </c>
    </row>
    <row r="29" spans="1:2" x14ac:dyDescent="0.3">
      <c r="A29" s="1" t="s">
        <v>26</v>
      </c>
      <c r="B29" s="7">
        <v>-1127</v>
      </c>
    </row>
    <row r="30" spans="1:2" x14ac:dyDescent="0.3">
      <c r="A30" s="1" t="s">
        <v>53</v>
      </c>
      <c r="B30" s="7">
        <v>-1424</v>
      </c>
    </row>
    <row r="31" spans="1:2" x14ac:dyDescent="0.3">
      <c r="A31" s="1" t="s">
        <v>10</v>
      </c>
      <c r="B31" s="7">
        <v>-1623</v>
      </c>
    </row>
    <row r="32" spans="1:2" x14ac:dyDescent="0.3">
      <c r="A32" s="1" t="s">
        <v>20</v>
      </c>
      <c r="B32" s="7">
        <v>-1815</v>
      </c>
    </row>
    <row r="33" spans="1:2" x14ac:dyDescent="0.3">
      <c r="A33" s="1" t="s">
        <v>99</v>
      </c>
      <c r="B33" s="7">
        <v>-4786</v>
      </c>
    </row>
    <row r="34" spans="1:2" x14ac:dyDescent="0.3">
      <c r="A34" s="1" t="s">
        <v>8</v>
      </c>
      <c r="B34" s="7">
        <v>-261044</v>
      </c>
    </row>
    <row r="35" spans="1:2" x14ac:dyDescent="0.3">
      <c r="A35" s="1" t="s">
        <v>102</v>
      </c>
      <c r="B35" s="7">
        <v>-275560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43624C-2781-4982-8C61-A4019D4E0DC0}">
  <dimension ref="A2:C15"/>
  <sheetViews>
    <sheetView zoomScale="80" workbookViewId="0">
      <selection activeCell="E24" sqref="E24"/>
    </sheetView>
  </sheetViews>
  <sheetFormatPr defaultRowHeight="14.4" x14ac:dyDescent="0.3"/>
  <cols>
    <col min="1" max="1" width="36.21875" bestFit="1" customWidth="1"/>
    <col min="2" max="2" width="12.21875" bestFit="1" customWidth="1"/>
    <col min="3" max="3" width="10.21875" bestFit="1" customWidth="1"/>
    <col min="4" max="4" width="15.88671875" bestFit="1" customWidth="1"/>
  </cols>
  <sheetData>
    <row r="2" spans="1:3" x14ac:dyDescent="0.3">
      <c r="A2" s="5" t="s">
        <v>96</v>
      </c>
      <c r="B2" t="s" vm="1">
        <v>116</v>
      </c>
    </row>
    <row r="4" spans="1:3" x14ac:dyDescent="0.3">
      <c r="A4" s="5" t="s">
        <v>101</v>
      </c>
      <c r="B4" t="s">
        <v>136</v>
      </c>
      <c r="C4" t="s">
        <v>95</v>
      </c>
    </row>
    <row r="5" spans="1:3" x14ac:dyDescent="0.3">
      <c r="A5" s="1" t="s">
        <v>80</v>
      </c>
      <c r="B5" s="9">
        <v>26633</v>
      </c>
      <c r="C5" s="8">
        <v>16937.81999999988</v>
      </c>
    </row>
    <row r="6" spans="1:3" x14ac:dyDescent="0.3">
      <c r="A6" s="1" t="s">
        <v>55</v>
      </c>
      <c r="B6" s="9">
        <v>30739</v>
      </c>
      <c r="C6" s="8">
        <v>66870.030000000828</v>
      </c>
    </row>
    <row r="7" spans="1:3" x14ac:dyDescent="0.3">
      <c r="A7" s="1" t="s">
        <v>9</v>
      </c>
      <c r="B7" s="9">
        <v>36362</v>
      </c>
      <c r="C7" s="8">
        <v>58927.620000000206</v>
      </c>
    </row>
    <row r="8" spans="1:3" x14ac:dyDescent="0.3">
      <c r="A8" s="1" t="s">
        <v>11</v>
      </c>
      <c r="B8" s="9">
        <v>36396</v>
      </c>
      <c r="C8" s="8">
        <v>21246.450000000401</v>
      </c>
    </row>
    <row r="9" spans="1:3" x14ac:dyDescent="0.3">
      <c r="A9" s="1" t="s">
        <v>57</v>
      </c>
      <c r="B9" s="9">
        <v>36749</v>
      </c>
      <c r="C9" s="8">
        <v>34288.670000000166</v>
      </c>
    </row>
    <row r="10" spans="1:3" x14ac:dyDescent="0.3">
      <c r="A10" s="1" t="s">
        <v>7</v>
      </c>
      <c r="B10" s="9">
        <v>37872</v>
      </c>
      <c r="C10" s="8">
        <v>106236.7199999986</v>
      </c>
    </row>
    <row r="11" spans="1:3" x14ac:dyDescent="0.3">
      <c r="A11" s="1" t="s">
        <v>13</v>
      </c>
      <c r="B11" s="9">
        <v>48371</v>
      </c>
      <c r="C11" s="8">
        <v>94159.810000002253</v>
      </c>
    </row>
    <row r="12" spans="1:3" x14ac:dyDescent="0.3">
      <c r="A12" s="1" t="s">
        <v>24</v>
      </c>
      <c r="B12" s="9">
        <v>54951</v>
      </c>
      <c r="C12" s="8">
        <v>13814.010000000033</v>
      </c>
    </row>
    <row r="13" spans="1:3" x14ac:dyDescent="0.3">
      <c r="A13" s="1" t="s">
        <v>42</v>
      </c>
      <c r="B13" s="9">
        <v>78033</v>
      </c>
      <c r="C13" s="8">
        <v>81700.92</v>
      </c>
    </row>
    <row r="14" spans="1:3" x14ac:dyDescent="0.3">
      <c r="A14" s="1" t="s">
        <v>59</v>
      </c>
      <c r="B14" s="9">
        <v>80995</v>
      </c>
      <c r="C14" s="8">
        <v>168469.6</v>
      </c>
    </row>
    <row r="15" spans="1:3" x14ac:dyDescent="0.3">
      <c r="A15" s="1" t="s">
        <v>102</v>
      </c>
      <c r="B15" s="9">
        <v>467101</v>
      </c>
      <c r="C15" s="8">
        <v>662651.65000000026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D724DB-9024-427D-B640-AD7CF5EF1B60}">
  <dimension ref="A2:G15"/>
  <sheetViews>
    <sheetView zoomScale="73" workbookViewId="0">
      <selection activeCell="E24" sqref="E24"/>
    </sheetView>
  </sheetViews>
  <sheetFormatPr defaultRowHeight="14.4" x14ac:dyDescent="0.3"/>
  <cols>
    <col min="1" max="1" width="35.77734375" bestFit="1" customWidth="1"/>
    <col min="2" max="3" width="14.88671875" bestFit="1" customWidth="1"/>
  </cols>
  <sheetData>
    <row r="2" spans="1:7" x14ac:dyDescent="0.3">
      <c r="A2" s="5" t="s">
        <v>96</v>
      </c>
      <c r="B2" t="s" vm="2">
        <v>119</v>
      </c>
    </row>
    <row r="4" spans="1:7" x14ac:dyDescent="0.3">
      <c r="A4" s="5" t="s">
        <v>101</v>
      </c>
      <c r="B4" t="s">
        <v>118</v>
      </c>
      <c r="C4" t="s">
        <v>100</v>
      </c>
      <c r="F4" s="3"/>
    </row>
    <row r="5" spans="1:7" x14ac:dyDescent="0.3">
      <c r="A5" s="1" t="s">
        <v>23</v>
      </c>
      <c r="B5" s="9">
        <v>-1424</v>
      </c>
      <c r="C5" s="8">
        <v>-3692.9499999999994</v>
      </c>
      <c r="G5" s="3"/>
    </row>
    <row r="6" spans="1:7" x14ac:dyDescent="0.3">
      <c r="A6" s="1" t="s">
        <v>18</v>
      </c>
      <c r="B6" s="9">
        <v>-1447</v>
      </c>
      <c r="C6" s="8">
        <v>-3512.6499999999992</v>
      </c>
    </row>
    <row r="7" spans="1:7" x14ac:dyDescent="0.3">
      <c r="A7" s="1" t="s">
        <v>19</v>
      </c>
      <c r="B7" s="9">
        <v>-1527</v>
      </c>
      <c r="C7" s="8">
        <v>-841.05000000000007</v>
      </c>
    </row>
    <row r="8" spans="1:7" x14ac:dyDescent="0.3">
      <c r="A8" s="1" t="s">
        <v>12</v>
      </c>
      <c r="B8" s="9">
        <v>-2030</v>
      </c>
      <c r="C8" s="8">
        <v>-3775.33</v>
      </c>
    </row>
    <row r="9" spans="1:7" x14ac:dyDescent="0.3">
      <c r="A9" s="1" t="s">
        <v>7</v>
      </c>
      <c r="B9" s="9">
        <v>-2578</v>
      </c>
      <c r="C9" s="8">
        <v>-6624.3</v>
      </c>
    </row>
    <row r="10" spans="1:7" x14ac:dyDescent="0.3">
      <c r="A10" s="1" t="s">
        <v>15</v>
      </c>
      <c r="B10" s="9">
        <v>-3150</v>
      </c>
      <c r="C10" s="8">
        <v>-6591.420000000001</v>
      </c>
    </row>
    <row r="11" spans="1:7" x14ac:dyDescent="0.3">
      <c r="A11" s="1" t="s">
        <v>22</v>
      </c>
      <c r="B11" s="9">
        <v>-4066</v>
      </c>
      <c r="C11" s="8">
        <v>-146784.46000000008</v>
      </c>
    </row>
    <row r="12" spans="1:7" x14ac:dyDescent="0.3">
      <c r="A12" s="1" t="s">
        <v>17</v>
      </c>
      <c r="B12" s="9">
        <v>-9376</v>
      </c>
      <c r="C12" s="8">
        <v>-321.60000000000002</v>
      </c>
    </row>
    <row r="13" spans="1:7" x14ac:dyDescent="0.3">
      <c r="A13" s="1" t="s">
        <v>42</v>
      </c>
      <c r="B13" s="9">
        <v>-74494</v>
      </c>
      <c r="C13" s="8">
        <v>-77479.640000000014</v>
      </c>
    </row>
    <row r="14" spans="1:7" x14ac:dyDescent="0.3">
      <c r="A14" s="1" t="s">
        <v>59</v>
      </c>
      <c r="B14" s="9">
        <v>-80995</v>
      </c>
      <c r="C14" s="8">
        <v>-168469.6</v>
      </c>
    </row>
    <row r="15" spans="1:7" x14ac:dyDescent="0.3">
      <c r="A15" s="1" t="s">
        <v>102</v>
      </c>
      <c r="B15" s="9">
        <v>-181087</v>
      </c>
      <c r="C15" s="8">
        <v>-418093.00000000017</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98F27B-16A9-4A22-9C89-1F3B8F4E1EA8}">
  <dimension ref="A1:C15"/>
  <sheetViews>
    <sheetView workbookViewId="0">
      <selection activeCell="E24" sqref="E24"/>
    </sheetView>
  </sheetViews>
  <sheetFormatPr defaultRowHeight="14.4" x14ac:dyDescent="0.3"/>
  <cols>
    <col min="1" max="1" width="15.21875" bestFit="1" customWidth="1"/>
    <col min="2" max="2" width="11" bestFit="1" customWidth="1"/>
    <col min="3" max="3" width="11.21875" bestFit="1" customWidth="1"/>
    <col min="4" max="4" width="12.88671875" customWidth="1"/>
    <col min="5" max="5" width="15.88671875" bestFit="1" customWidth="1"/>
  </cols>
  <sheetData>
    <row r="1" spans="1:3" x14ac:dyDescent="0.3">
      <c r="A1" s="5" t="s">
        <v>96</v>
      </c>
      <c r="B1" t="s" vm="1">
        <v>116</v>
      </c>
    </row>
    <row r="2" spans="1:3" x14ac:dyDescent="0.3">
      <c r="A2" s="5" t="s">
        <v>120</v>
      </c>
      <c r="B2" t="s" vm="3">
        <v>138</v>
      </c>
    </row>
    <row r="4" spans="1:3" x14ac:dyDescent="0.3">
      <c r="A4" s="5" t="s">
        <v>101</v>
      </c>
      <c r="B4" t="s">
        <v>66</v>
      </c>
      <c r="C4" t="s">
        <v>95</v>
      </c>
    </row>
    <row r="5" spans="1:3" x14ac:dyDescent="0.3">
      <c r="A5" s="1">
        <v>14646</v>
      </c>
      <c r="B5" s="9">
        <v>73</v>
      </c>
      <c r="C5" s="8">
        <v>280206.01999999955</v>
      </c>
    </row>
    <row r="6" spans="1:3" x14ac:dyDescent="0.3">
      <c r="A6" s="1">
        <v>18102</v>
      </c>
      <c r="B6" s="9">
        <v>60</v>
      </c>
      <c r="C6" s="8">
        <v>259657.29999999993</v>
      </c>
    </row>
    <row r="7" spans="1:3" x14ac:dyDescent="0.3">
      <c r="A7" s="1">
        <v>17450</v>
      </c>
      <c r="B7" s="9">
        <v>46</v>
      </c>
      <c r="C7" s="8">
        <v>194390.79000000007</v>
      </c>
    </row>
    <row r="8" spans="1:3" x14ac:dyDescent="0.3">
      <c r="A8" s="1">
        <v>16446</v>
      </c>
      <c r="B8" s="9">
        <v>2</v>
      </c>
      <c r="C8" s="8">
        <v>168472.5</v>
      </c>
    </row>
    <row r="9" spans="1:3" x14ac:dyDescent="0.3">
      <c r="A9" s="1">
        <v>14911</v>
      </c>
      <c r="B9" s="9">
        <v>201</v>
      </c>
      <c r="C9" s="8">
        <v>143711.17000000054</v>
      </c>
    </row>
    <row r="10" spans="1:3" x14ac:dyDescent="0.3">
      <c r="A10" s="1">
        <v>12415</v>
      </c>
      <c r="B10" s="9">
        <v>21</v>
      </c>
      <c r="C10" s="8">
        <v>124914.53000000003</v>
      </c>
    </row>
    <row r="11" spans="1:3" x14ac:dyDescent="0.3">
      <c r="A11" s="1">
        <v>17511</v>
      </c>
      <c r="B11" s="9">
        <v>31</v>
      </c>
      <c r="C11" s="8">
        <v>91062.379999999874</v>
      </c>
    </row>
    <row r="12" spans="1:3" x14ac:dyDescent="0.3">
      <c r="A12" s="1">
        <v>12346</v>
      </c>
      <c r="B12" s="9">
        <v>1</v>
      </c>
      <c r="C12" s="8">
        <v>77183.600000000006</v>
      </c>
    </row>
    <row r="13" spans="1:3" x14ac:dyDescent="0.3">
      <c r="A13" s="1">
        <v>13694</v>
      </c>
      <c r="B13" s="9">
        <v>50</v>
      </c>
      <c r="C13" s="8">
        <v>65039.619999999966</v>
      </c>
    </row>
    <row r="14" spans="1:3" x14ac:dyDescent="0.3">
      <c r="A14" s="1">
        <v>14298</v>
      </c>
      <c r="B14" s="9">
        <v>44</v>
      </c>
      <c r="C14" s="8">
        <v>51527.299999999894</v>
      </c>
    </row>
    <row r="15" spans="1:3" x14ac:dyDescent="0.3">
      <c r="A15" s="1" t="s">
        <v>102</v>
      </c>
      <c r="B15" s="9">
        <v>529</v>
      </c>
      <c r="C15" s="8">
        <v>1456165.2099999979</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8C7499-5ECC-4EBD-BD1F-C851AD1125BD}">
  <dimension ref="A2:G26"/>
  <sheetViews>
    <sheetView workbookViewId="0">
      <selection activeCell="E24" sqref="E24"/>
    </sheetView>
  </sheetViews>
  <sheetFormatPr defaultColWidth="23" defaultRowHeight="14.4" x14ac:dyDescent="0.3"/>
  <cols>
    <col min="1" max="1" width="15.21875" bestFit="1" customWidth="1"/>
    <col min="2" max="2" width="8.6640625" bestFit="1" customWidth="1"/>
    <col min="5" max="5" width="15.21875" bestFit="1" customWidth="1"/>
    <col min="6" max="6" width="11" bestFit="1" customWidth="1"/>
  </cols>
  <sheetData>
    <row r="2" spans="1:7" x14ac:dyDescent="0.3">
      <c r="A2" s="5" t="s">
        <v>96</v>
      </c>
      <c r="B2" t="s" vm="1">
        <v>116</v>
      </c>
      <c r="E2" s="5" t="s">
        <v>96</v>
      </c>
      <c r="F2" t="s" vm="1">
        <v>116</v>
      </c>
    </row>
    <row r="4" spans="1:7" x14ac:dyDescent="0.3">
      <c r="A4" t="s">
        <v>139</v>
      </c>
      <c r="E4" t="s">
        <v>100</v>
      </c>
    </row>
    <row r="5" spans="1:7" x14ac:dyDescent="0.3">
      <c r="A5" s="9">
        <v>19960</v>
      </c>
      <c r="C5">
        <f>GETPIVOTDATA("[Measures].[Distinct Count of InvoiceNo]",$A$4)</f>
        <v>19960</v>
      </c>
      <c r="E5" s="9">
        <v>10642110.804000013</v>
      </c>
      <c r="G5" s="8">
        <f>GETPIVOTDATA("[Measures].[Sum of Revenue]",$E$4)</f>
        <v>10642110.804000013</v>
      </c>
    </row>
    <row r="7" spans="1:7" x14ac:dyDescent="0.3">
      <c r="A7" s="5" t="s">
        <v>96</v>
      </c>
      <c r="B7" t="s" vm="1">
        <v>116</v>
      </c>
    </row>
    <row r="9" spans="1:7" x14ac:dyDescent="0.3">
      <c r="A9" t="s">
        <v>140</v>
      </c>
    </row>
    <row r="10" spans="1:7" x14ac:dyDescent="0.3">
      <c r="A10" s="9">
        <v>4339</v>
      </c>
      <c r="C10">
        <f>GETPIVOTDATA("[Measures].[Distinct Count of CustomerID]",$A$9)</f>
        <v>4339</v>
      </c>
    </row>
    <row r="12" spans="1:7" x14ac:dyDescent="0.3">
      <c r="A12" s="5" t="s">
        <v>96</v>
      </c>
      <c r="B12" t="s" vm="1">
        <v>116</v>
      </c>
    </row>
    <row r="14" spans="1:7" x14ac:dyDescent="0.3">
      <c r="A14" t="s">
        <v>100</v>
      </c>
      <c r="B14" t="s">
        <v>139</v>
      </c>
    </row>
    <row r="15" spans="1:7" x14ac:dyDescent="0.3">
      <c r="A15" s="4">
        <v>10642110.804000013</v>
      </c>
      <c r="B15" s="9">
        <v>19960</v>
      </c>
      <c r="C15" s="8">
        <f>GETPIVOTDATA("[Measures].[Sum of Revenue]",$A$14)/GETPIVOTDATA("[Measures].[Distinct Count of InvoiceNo]",$A$14)</f>
        <v>533.17188396793654</v>
      </c>
    </row>
    <row r="18" spans="1:3" x14ac:dyDescent="0.3">
      <c r="A18" s="5" t="s">
        <v>96</v>
      </c>
      <c r="B18" t="s" vm="1">
        <v>116</v>
      </c>
    </row>
    <row r="20" spans="1:3" x14ac:dyDescent="0.3">
      <c r="A20" t="s">
        <v>100</v>
      </c>
    </row>
    <row r="21" spans="1:3" x14ac:dyDescent="0.3">
      <c r="A21" s="9">
        <v>10642110.804000013</v>
      </c>
    </row>
    <row r="23" spans="1:3" x14ac:dyDescent="0.3">
      <c r="A23" s="5" t="s">
        <v>96</v>
      </c>
      <c r="B23" t="s" vm="2">
        <v>119</v>
      </c>
    </row>
    <row r="25" spans="1:3" x14ac:dyDescent="0.3">
      <c r="A25" t="s">
        <v>100</v>
      </c>
    </row>
    <row r="26" spans="1:3" x14ac:dyDescent="0.3">
      <c r="A26" s="9">
        <v>-893979.73000000021</v>
      </c>
      <c r="C26" s="8">
        <f>GETPIVOTDATA("[Measures].[Sum of Revenue]",$A$20)+GETPIVOTDATA("[Measures].[Sum of Revenue]",$A$25)</f>
        <v>9748131.0740000121</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 2 0 2 5 - 1 2 - 2 5 T 0 1 : 1 9 : 5 8 . 2 7 2 3 9 1 6 + 0 5 : 3 0 < / L a s t P r o c e s s e d T i m e > < / D a t a M o d e l i n g S a n d b o x . S e r i a l i z e d S a n d b o x E r r o r C a c h e > ] ] > < / C u s t o m C o n t e n t > < / G e m i n i > 
</file>

<file path=customXml/item11.xml>��< ? x m l   v e r s i o n = " 1 . 0 "   e n c o d i n g = " U T F - 1 6 " ? > < G e m i n i   x m l n s = " h t t p : / / g e m i n i / p i v o t c u s t o m i z a t i o n / T a b l e X M L _ R a n g e " > < C u s t o m C o n t e n t > < ! [ C D A T A [ < T a b l e W i d g e t G r i d S e r i a l i z a t i o n   x m l n s : x s d = " h t t p : / / w w w . w 3 . o r g / 2 0 0 1 / X M L S c h e m a "   x m l n s : x s i = " h t t p : / / w w w . w 3 . o r g / 2 0 0 1 / X M L S c h e m a - i n s t a n c e " > < C o l u m n S u g g e s t e d T y p e   / > < C o l u m n F o r m a t   / > < C o l u m n A c c u r a c y   / > < C o l u m n C u r r e n c y S y m b o l   / > < C o l u m n P o s i t i v e P a t t e r n   / > < C o l u m n N e g a t i v e P a t t e r n   / > < C o l u m n W i d t h s > < i t e m > < k e y > < s t r i n g > I n v o i c e N o < / s t r i n g > < / k e y > < v a l u e > < i n t > 1 2 1 < / i n t > < / v a l u e > < / i t e m > < i t e m > < k e y > < s t r i n g > S t o c k C o d e < / s t r i n g > < / k e y > < v a l u e > < i n t > 1 2 4 < / i n t > < / v a l u e > < / i t e m > < i t e m > < k e y > < s t r i n g > D e s c r i p t i o n < / s t r i n g > < / k e y > < v a l u e > < i n t > 1 3 2 < / i n t > < / v a l u e > < / i t e m > < i t e m > < k e y > < s t r i n g > I n v o i c e D a t e < / s t r i n g > < / k e y > < v a l u e > < i n t > 1 3 5 < / i n t > < / v a l u e > < / i t e m > < i t e m > < k e y > < s t r i n g > Y e a r < / s t r i n g > < / k e y > < v a l u e > < i n t > 7 6 < / i n t > < / v a l u e > < / i t e m > < i t e m > < k e y > < s t r i n g > M o n t h < / s t r i n g > < / k e y > < v a l u e > < i n t > 9 5 < / i n t > < / v a l u e > < / i t e m > < i t e m > < k e y > < s t r i n g > D a y O f W e e k < / s t r i n g > < / k e y > < v a l u e > < i n t > 1 3 5 < / i n t > < / v a l u e > < / i t e m > < i t e m > < k e y > < s t r i n g > Q u a n t i t y < / s t r i n g > < / k e y > < v a l u e > < i n t > 1 1 1 < / i n t > < / v a l u e > < / i t e m > < i t e m > < k e y > < s t r i n g > U n i t P r i c e < / s t r i n g > < / k e y > < v a l u e > < i n t > 1 1 3 < / i n t > < / v a l u e > < / i t e m > < i t e m > < k e y > < s t r i n g > C u s t o m e r I D < / s t r i n g > < / k e y > < v a l u e > < i n t > 1 3 6 < / i n t > < / v a l u e > < / i t e m > < i t e m > < k e y > < s t r i n g > C o u n t r y < / s t r i n g > < / k e y > < v a l u e > < i n t > 1 0 5 < / i n t > < / v a l u e > < / i t e m > < i t e m > < k e y > < s t r i n g > I n v o i c e _ t y p e < / s t r i n g > < / k e y > < v a l u e > < i n t > 1 4 2 < / i n t > < / v a l u e > < / i t e m > < i t e m > < k e y > < s t r i n g > T r a n s a c t i o n _ t y p e < / s t r i n g > < / k e y > < v a l u e > < i n t > 1 7 6 < / i n t > < / v a l u e > < / i t e m > < i t e m > < k e y > < s t r i n g > R e v e n u e < / s t r i n g > < / k e y > < v a l u e > < i n t > 1 0 9 < / i n t > < / v a l u e > < / i t e m > < i t e m > < k e y > < s t r i n g > H o u r < / s t r i n g > < / k e y > < v a l u e > < i n t > 8 2 < / i n t > < / v a l u e > < / i t e m > < i t e m > < k e y > < s t r i n g > C u s t o m e r _ t y p e < / s t r i n g > < / k e y > < v a l u e > < i n t > 1 6 1 < / i n t > < / v a l u e > < / i t e m > < / C o l u m n W i d t h s > < C o l u m n D i s p l a y I n d e x > < i t e m > < k e y > < s t r i n g > I n v o i c e N o < / s t r i n g > < / k e y > < v a l u e > < i n t > 0 < / i n t > < / v a l u e > < / i t e m > < i t e m > < k e y > < s t r i n g > S t o c k C o d e < / s t r i n g > < / k e y > < v a l u e > < i n t > 1 < / i n t > < / v a l u e > < / i t e m > < i t e m > < k e y > < s t r i n g > D e s c r i p t i o n < / s t r i n g > < / k e y > < v a l u e > < i n t > 2 < / i n t > < / v a l u e > < / i t e m > < i t e m > < k e y > < s t r i n g > I n v o i c e D a t e < / s t r i n g > < / k e y > < v a l u e > < i n t > 3 < / i n t > < / v a l u e > < / i t e m > < i t e m > < k e y > < s t r i n g > Y e a r < / s t r i n g > < / k e y > < v a l u e > < i n t > 4 < / i n t > < / v a l u e > < / i t e m > < i t e m > < k e y > < s t r i n g > M o n t h < / s t r i n g > < / k e y > < v a l u e > < i n t > 5 < / i n t > < / v a l u e > < / i t e m > < i t e m > < k e y > < s t r i n g > D a y O f W e e k < / s t r i n g > < / k e y > < v a l u e > < i n t > 6 < / i n t > < / v a l u e > < / i t e m > < i t e m > < k e y > < s t r i n g > Q u a n t i t y < / s t r i n g > < / k e y > < v a l u e > < i n t > 7 < / i n t > < / v a l u e > < / i t e m > < i t e m > < k e y > < s t r i n g > U n i t P r i c e < / s t r i n g > < / k e y > < v a l u e > < i n t > 8 < / i n t > < / v a l u e > < / i t e m > < i t e m > < k e y > < s t r i n g > C u s t o m e r I D < / s t r i n g > < / k e y > < v a l u e > < i n t > 9 < / i n t > < / v a l u e > < / i t e m > < i t e m > < k e y > < s t r i n g > C o u n t r y < / s t r i n g > < / k e y > < v a l u e > < i n t > 1 0 < / i n t > < / v a l u e > < / i t e m > < i t e m > < k e y > < s t r i n g > I n v o i c e _ t y p e < / s t r i n g > < / k e y > < v a l u e > < i n t > 1 1 < / i n t > < / v a l u e > < / i t e m > < i t e m > < k e y > < s t r i n g > T r a n s a c t i o n _ t y p e < / s t r i n g > < / k e y > < v a l u e > < i n t > 1 2 < / i n t > < / v a l u e > < / i t e m > < i t e m > < k e y > < s t r i n g > R e v e n u e < / s t r i n g > < / k e y > < v a l u e > < i n t > 1 3 < / i n t > < / v a l u e > < / i t e m > < i t e m > < k e y > < s t r i n g > H o u r < / s t r i n g > < / k e y > < v a l u e > < i n t > 1 4 < / i n t > < / v a l u e > < / i t e m > < i t e m > < k e y > < s t r i n g > C u s t o m e r _ t y p e < / s t r i n g > < / k e y > < v a l u e > < i n t > 1 5 < / 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O r d e r " > < C u s t o m C o n t e n t > < ! [ C D A T A [ R a n g e , R a n g e   1 ] ] > < / C u s t o m C o n t e n t > < / G e m i n i > 
</file>

<file path=customXml/item13.xml>��< ? x m l   v e r s i o n = " 1 . 0 "   e n c o d i n g = " U T F - 1 6 " ? > < G e m i n i   x m l n s = " h t t p : / / g e m i n i / p i v o t c u s t o m i z a t i o n / S a n d b o x N o n E m p t y " > < C u s t o m C o n t e n t > < ! [ C D A T A [ 1 ] ] > < / 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S h o w I m p l i c i t M e a s u r e s " > < C u s t o m C o n t e n t > < ! [ C D A T A [ F a l s e ] ] > < / C u s t o m C o n t e n t > < / G e m i n i > 
</file>

<file path=customXml/item17.xml>��< ? x m l   v e r s i o n = " 1 . 0 "   e n c o d i n g = " u t f - 1 6 " ? > < D a t a M a s h u p   x m l n s = " h t t p : / / s c h e m a s . m i c r o s o f t . c o m / D a t a M a s h u p " > A A A A A B Y D A A B Q S w M E F A A C A A g A E a g j X O O R 2 K a m A A A A 9 g A A A B I A H A B D b 2 5 m a W c v U G F j a 2 F n Z S 5 4 b W w g o h g A K K A U A A A A A A A A A A A A A A A A A A A A A A A A A A A A h Y 9 N D o I w G E S v Q r q n P 2 g i k o + y c G U i x s T E u G 1 q h U Y o h h b L 3 V x 4 J K 8 g R l F 3 L u f N W 8 z c r z f I + r o K L q q 1 u j E p Y p i i Q B n Z H L Q p U t S 5 Y x i j j M N G y J M o V D D I x i a 9 P a S o d O 6 c E O K 9 x 3 6 C m 7 Y g E a W M 7 P P V V p a q F u g j 6 / 9 y q I 1 1 w k i F O O x e Y 3 i E 2 X S O 2 S z G F M g I I d f m K 0 T D 3 m f 7 A 2 H R V a 5 r F V c m X K 6 B j B H I + w N / A F B L A w Q U A A I A C A A R q C N c 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E a g j X C i K R 7 g O A A A A E Q A A A B M A H A B G b 3 J t d W x h c y 9 T Z W N 0 a W 9 u M S 5 t I K I Y A C i g F A A A A A A A A A A A A A A A A A A A A A A A A A A A A C t O T S 7 J z M 9 T C I b Q h t Y A U E s B A i 0 A F A A C A A g A E a g j X O O R 2 K a m A A A A 9 g A A A B I A A A A A A A A A A A A A A A A A A A A A A E N v b m Z p Z y 9 Q Y W N r Y W d l L n h t b F B L A Q I t A B Q A A g A I A B G o I 1 w P y u m r p A A A A O k A A A A T A A A A A A A A A A A A A A A A A P I A A A B b Q 2 9 u d G V u d F 9 U e X B l c 1 0 u e G 1 s U E s B A i 0 A F A A C A A g A E a g j X C i K R 7 g O A A A A E Q A A A B M A A A A A A A A A A A A A A A A A 4 w E A A E Z v c m 1 1 b G F z L 1 N l Y 3 R p b 2 4 x L m 1 Q S w U G A A A A A A M A A w D C A A A A P g 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w E A A A A A A A B 1 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J g E A A A E A A A D Q j J 3 f A R X R E Y x 6 A M B P w p f r A Q A A A J S u 4 d i A z t N G m 9 O q C D 2 p O F M A A A A A A g A A A A A A E G Y A A A A B A A A g A A A A Z 3 R d i t s 8 y r 7 b N j z K 7 T 7 4 Q r Z / P h r N M P O H L V T G i c Z / c Y 0 A A A A A D o A A A A A C A A A g A A A A Y / 4 T h 4 8 e f H c + O u p r h U j a W + i i f o q I X l P i N B 3 S j I U o 9 L t Q A A A A 9 I F L z 5 H z P i O l f N V Q W y D g b 5 U y q C U 8 U v g x C E i B Z K C q M / W u c Y k G z 3 j + v i z R 9 i p 6 S u F e r t / I S 3 c 9 H 0 y 9 f e 5 f W N 0 Z D + y / J T 4 z E A 9 V Z A S M + C w o X k h A A A A A i k c Q / V V u 1 g 7 a z W L p U M Z I M w A R v T 3 t 9 1 0 i 3 p j G d 2 Y Q G l N j E f J B / h / W X M E z V P L S p n V 6 G r + V 4 9 2 d + Q Q G l B n l g O T R a Q = = < / D a t a M a s h u p > 
</file>

<file path=customXml/item2.xml>��< ? x m l   v e r s i o n = " 1 . 0 "   e n c o d i n g = " U T F - 1 6 " ? > < G e m i n i   x m l n s = " h t t p : / / g e m i n i / p i v o t c u s t o m i z a t i o n / P o w e r P i v o t V e r s i o n " > < C u s t o m C o n t e n t > < ! [ C D A T A [ 2 0 1 5 . 1 3 0 . 1 6 0 6 . 4 7 ] ] > < / C u s t o m C o n t e n t > < / G e m i n i > 
</file>

<file path=customXml/item3.xml>��< ? x m l   v e r s i o n = " 1 . 0 "   e n c o d i n g = " U T F - 1 6 " ? > < G e m i n i   x m l n s = " h t t p : / / g e m i n i / p i v o t c u s t o m i z a t i o n / S h o w H i d d e n " > < C u s t o m C o n t e n t > < ! [ C D A T A [ T r u e ] ] > < / 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 C o l u m n s \ I n v o i c e N o < / K e y > < / a : K e y > < a : V a l u e   i : t y p e = " T a b l e W i d g e t B a s e V i e w S t a t e " / > < / a : K e y V a l u e O f D i a g r a m O b j e c t K e y a n y T y p e z b w N T n L X > < a : K e y V a l u e O f D i a g r a m O b j e c t K e y a n y T y p e z b w N T n L X > < a : K e y > < K e y > C o l u m n s \ S t o c k C o d e 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 C o l u m n s \ I n v o i c e D a t e 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 C o l u m n s \ I n v o i c e _ t y p e < / K e y > < / a : K e y > < a : V a l u e   i : t y p e = " T a b l e W i d g e t B a s e V i e w S t a t e " / > < / a : K e y V a l u e O f D i a g r a m O b j e c t K e y a n y T y p e z b w N T n L X > < a : K e y V a l u e O f D i a g r a m O b j e c t K e y a n y T y p e z b w N T n L X > < a : K e y > < K e y > C o l u m n s \ T r a n s a c t i o n _ t y p e < / 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C l i e n t W i n d o w X M L " > < C u s t o m C o n t e n t > < ! [ C D A T A [ R a n g e ] ] > < / 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K e y > < / D i a g r a m O b j e c t K e y > < D i a g r a m O b j e c t K e y > < K e y > M e a s u r e s \ S u m   o f   R e v e n u e \ T a g I n f o \ F o r m u l a < / K e y > < / D i a g r a m O b j e c t K e y > < D i a g r a m O b j e c t K e y > < K e y > M e a s u r e s \ S u m   o f   R e v e n u e \ T a g I n f o \ V a l u e < / K e y > < / D i a g r a m O b j e c t K e y > < D i a g r a m O b j e c t K e y > < K e y > M e a s u r e s \ C o u n t   o f   I n v o i c e N o < / K e y > < / D i a g r a m O b j e c t K e y > < D i a g r a m O b j e c t K e y > < K e y > M e a s u r e s \ C o u n t   o f   I n v o i c e N o \ T a g I n f o \ F o r m u l a < / K e y > < / D i a g r a m O b j e c t K e y > < D i a g r a m O b j e c t K e y > < K e y > M e a s u r e s \ C o u n t   o f   I n v o i c e N o \ T a g I n f o \ V a l u e < / K e y > < / D i a g r a m O b j e c t K e y > < D i a g r a m O b j e c t K e y > < K e y > M e a s u r e s \ D i s t i n c t   C o u n t   o f   I n v o i c e N o < / K e y > < / D i a g r a m O b j e c t K e y > < D i a g r a m O b j e c t K e y > < K e y > M e a s u r e s \ D i s t i n c t   C o u n t   o f   I n v o i c e N o \ T a g I n f o \ F o r m u l a < / K e y > < / D i a g r a m O b j e c t K e y > < D i a g r a m O b j e c t K e y > < K e y > M e a s u r e s \ D i s t i n c t   C o u n t   o f   I n v o i c e N o \ T a g I n f o \ V a l u e < / K e y > < / D i a g r a m O b j e c t K e y > < D i a g r a m O b j e c t K e y > < K e y > M e a s u r e s \ C o u n t   o f   I n v o i c e D a t e < / K e y > < / D i a g r a m O b j e c t K e y > < D i a g r a m O b j e c t K e y > < K e y > M e a s u r e s \ C o u n t   o f   I n v o i c e D a t e \ T a g I n f o \ F o r m u l a < / K e y > < / D i a g r a m O b j e c t K e y > < D i a g r a m O b j e c t K e y > < K e y > M e a s u r e s \ C o u n t   o f   I n v o i c e D a t e \ T a g I n f o \ V a l u e < / K e y > < / D i a g r a m O b j e c t K e y > < D i a g r a m O b j e c t K e y > < K e y > M e a s u r e s \ D i s t i n c t   C o u n t   o f   I n v o i c e D a t e < / K e y > < / D i a g r a m O b j e c t K e y > < D i a g r a m O b j e c t K e y > < K e y > M e a s u r e s \ D i s t i n c t   C o u n t   o f   I n v o i c e D a t e \ T a g I n f o \ F o r m u l a < / K e y > < / D i a g r a m O b j e c t K e y > < D i a g r a m O b j e c t K e y > < K e y > M e a s u r e s \ D i s t i n c t   C o u n t   o f   I n v o i c e D a t e \ T a g I n f o \ V a l u e < / K e y > < / D i a g r a m O b j e c t K e y > < D i a g r a m O b j e c t K e y > < K e y > M e a s u r e s \ S u m   o f   C u s t o m e r I D < / K e y > < / D i a g r a m O b j e c t K e y > < D i a g r a m O b j e c t K e y > < K e y > M e a s u r e s \ S u m   o f   C u s t o m e r I D \ T a g I n f o \ F o r m u l a < / K e y > < / D i a g r a m O b j e c t K e y > < D i a g r a m O b j e c t K e y > < K e y > M e a s u r e s \ S u m   o f   C u s t o m e r I D \ T a g I n f o \ V a l u e < / K e y > < / D i a g r a m O b j e c t K e y > < D i a g r a m O b j e c t K e y > < K e y > M e a s u r e s \ D i s t i n c t   C o u n t   o f   C u s t o m e r I D < / K e y > < / D i a g r a m O b j e c t K e y > < D i a g r a m O b j e c t K e y > < K e y > M e a s u r e s \ D i s t i n c t   C o u n t   o f   C u s t o m e r I D \ T a g I n f o \ F o r m u l a < / K e y > < / D i a g r a m O b j e c t K e y > < D i a g r a m O b j e c t K e y > < K e y > M e a s u r e s \ D i s t i n c t   C o u n t   o f   C u s t o m e r I D \ T a g I n f o \ V a l u e < / K e y > < / D i a g r a m O b j e c t K e y > < D i a g r a m O b j e c t K e y > < K e y > M e a s u r e s \ C o u n t   o f   D e s c r i p t i o n < / K e y > < / D i a g r a m O b j e c t K e y > < D i a g r a m O b j e c t K e y > < K e y > M e a s u r e s \ C o u n t   o f   D e s c r i p t i o n \ T a g I n f o \ F o r m u l a < / K e y > < / D i a g r a m O b j e c t K e y > < D i a g r a m O b j e c t K e y > < K e y > M e a s u r e s \ C o u n t   o f   D e s c r i p t i o n \ T a g I n f o \ V a l u e < / K e y > < / D i a g r a m O b j e c t K e y > < D i a g r a m O b j e c t K e y > < K e y > M e a s u r e s \ C o u n t   o f   R e v e n u e < / K e y > < / D i a g r a m O b j e c t K e y > < D i a g r a m O b j e c t K e y > < K e y > M e a s u r e s \ C o u n t   o f   R e v e n u e \ T a g I n f o \ F o r m u l a < / K e y > < / D i a g r a m O b j e c t K e y > < D i a g r a m O b j e c t K e y > < K e y > M e a s u r e s \ C o u n t   o f   R e v e n u e \ T a g I n f o \ V a l u e < / K e y > < / D i a g r a m O b j e c t K e y > < D i a g r a m O b j e c t K e y > < K e y > M e a s u r e s \ C o u n t   o f   S t o c k C o d e < / K e y > < / D i a g r a m O b j e c t K e y > < D i a g r a m O b j e c t K e y > < K e y > M e a s u r e s \ C o u n t   o f   S t o c k C o d e \ T a g I n f o \ F o r m u l a < / K e y > < / D i a g r a m O b j e c t K e y > < D i a g r a m O b j e c t K e y > < K e y > M e a s u r e s \ C o u n t   o f   S t o c k C o d e \ T a g I n f o \ V a l u e < / K e y > < / D i a g r a m O b j e c t K e y > < D i a g r a m O b j e c t K e y > < K e y > M e a s u r e s \ D i s t i n c t   C o u n t   o f   S t o c k C o d e < / K e y > < / D i a g r a m O b j e c t K e y > < D i a g r a m O b j e c t K e y > < K e y > M e a s u r e s \ D i s t i n c t   C o u n t   o f   S t o c k C o d e \ T a g I n f o \ F o r m u l a < / K e y > < / D i a g r a m O b j e c t K e y > < D i a g r a m O b j e c t K e y > < K e y > M e a s u r e s \ D i s t i n c t   C o u n t   o f   S t o c k C o d e \ T a g I n f o \ V a l u e < / K e y > < / D i a g r a m O b j e c t K e y > < D i a g r a m O b j e c t K e y > < K e y > M e a s u r e s \ S u m   o f   Q u a n t i t y < / K e y > < / D i a g r a m O b j e c t K e y > < D i a g r a m O b j e c t K e y > < K e y > M e a s u r e s \ S u m   o f   Q u a n t i t y \ T a g I n f o \ F o r m u l a < / K e y > < / D i a g r a m O b j e c t K e y > < D i a g r a m O b j e c t K e y > < K e y > M e a s u r e s \ S u m   o f   Q u a n t i t y \ T a g I n f o \ V a l u e < / K e y > < / D i a g r a m O b j e c t K e y > < D i a g r a m O b j e c t K e y > < K e y > M e a s u r e s \ C o u n t   o f   Q u a n t i t y < / K e y > < / D i a g r a m O b j e c t K e y > < D i a g r a m O b j e c t K e y > < K e y > M e a s u r e s \ C o u n t   o f   Q u a n t i t y \ T a g I n f o \ F o r m u l a < / K e y > < / D i a g r a m O b j e c t K e y > < D i a g r a m O b j e c t K e y > < K e y > M e a s u r e s \ C o u n t   o f   Q u a n t i t y \ T a g I n f o \ V a l u e < / K e y > < / D i a g r a m O b j e c t K e y > < D i a g r a m O b j e c t K e y > < K e y > C o l u m n s \ I n v o i c e N o < / K e y > < / D i a g r a m O b j e c t K e y > < D i a g r a m O b j e c t K e y > < K e y > C o l u m n s \ S t o c k C o d e < / K e y > < / D i a g r a m O b j e c t K e y > < D i a g r a m O b j e c t K e y > < K e y > C o l u m n s \ D e s c r i p t i o n < / K e y > < / D i a g r a m O b j e c t K e y > < D i a g r a m O b j e c t K e y > < K e y > C o l u m n s \ I n v o i c e D a t e < / K e y > < / D i a g r a m O b j e c t K e y > < D i a g r a m O b j e c t K e y > < K e y > C o l u m n s \ Y e a r < / K e y > < / D i a g r a m O b j e c t K e y > < D i a g r a m O b j e c t K e y > < K e y > C o l u m n s \ M o n t h < / K e y > < / D i a g r a m O b j e c t K e y > < D i a g r a m O b j e c t K e y > < K e y > C o l u m n s \ D a y O f W e e k < / K e y > < / D i a g r a m O b j e c t K e y > < D i a g r a m O b j e c t K e y > < K e y > C o l u m n s \ Q u a n t i t y < / K e y > < / D i a g r a m O b j e c t K e y > < D i a g r a m O b j e c t K e y > < K e y > C o l u m n s \ U n i t P r i c e < / K e y > < / D i a g r a m O b j e c t K e y > < D i a g r a m O b j e c t K e y > < K e y > C o l u m n s \ C u s t o m e r I D < / K e y > < / D i a g r a m O b j e c t K e y > < D i a g r a m O b j e c t K e y > < K e y > C o l u m n s \ C o u n t r y < / K e y > < / D i a g r a m O b j e c t K e y > < D i a g r a m O b j e c t K e y > < K e y > C o l u m n s \ I n v o i c e _ t y p e < / K e y > < / D i a g r a m O b j e c t K e y > < D i a g r a m O b j e c t K e y > < K e y > C o l u m n s \ T r a n s a c t i o n _ t y p e < / K e y > < / D i a g r a m O b j e c t K e y > < D i a g r a m O b j e c t K e y > < K e y > C o l u m n s \ R e v e n u e 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 L i n k s \ & l t ; C o l u m n s \ C o u n t   o f   I n v o i c e N o & g t ; - & l t ; M e a s u r e s \ I n v o i c e N o & g t ; < / K e y > < / D i a g r a m O b j e c t K e y > < D i a g r a m O b j e c t K e y > < K e y > L i n k s \ & l t ; C o l u m n s \ C o u n t   o f   I n v o i c e N o & g t ; - & l t ; M e a s u r e s \ I n v o i c e N o & g t ; \ C O L U M N < / K e y > < / D i a g r a m O b j e c t K e y > < D i a g r a m O b j e c t K e y > < K e y > L i n k s \ & l t ; C o l u m n s \ C o u n t   o f   I n v o i c e N o & g t ; - & l t ; M e a s u r e s \ I n v o i c e N o & g t ; \ M E A S U R E < / K e y > < / D i a g r a m O b j e c t K e y > < D i a g r a m O b j e c t K e y > < K e y > L i n k s \ & l t ; C o l u m n s \ D i s t i n c t   C o u n t   o f   I n v o i c e N o & g t ; - & l t ; M e a s u r e s \ I n v o i c e N o & g t ; < / K e y > < / D i a g r a m O b j e c t K e y > < D i a g r a m O b j e c t K e y > < K e y > L i n k s \ & l t ; C o l u m n s \ D i s t i n c t   C o u n t   o f   I n v o i c e N o & g t ; - & l t ; M e a s u r e s \ I n v o i c e N o & g t ; \ C O L U M N < / K e y > < / D i a g r a m O b j e c t K e y > < D i a g r a m O b j e c t K e y > < K e y > L i n k s \ & l t ; C o l u m n s \ D i s t i n c t   C o u n t   o f   I n v o i c e N o & g t ; - & l t ; M e a s u r e s \ I n v o i c e N o & g t ; \ M E A S U R E < / K e y > < / D i a g r a m O b j e c t K e y > < D i a g r a m O b j e c t K e y > < K e y > L i n k s \ & l t ; C o l u m n s \ C o u n t   o f   I n v o i c e D a t e & g t ; - & l t ; M e a s u r e s \ I n v o i c e D a t e & g t ; < / K e y > < / D i a g r a m O b j e c t K e y > < D i a g r a m O b j e c t K e y > < K e y > L i n k s \ & l t ; C o l u m n s \ C o u n t   o f   I n v o i c e D a t e & g t ; - & l t ; M e a s u r e s \ I n v o i c e D a t e & g t ; \ C O L U M N < / K e y > < / D i a g r a m O b j e c t K e y > < D i a g r a m O b j e c t K e y > < K e y > L i n k s \ & l t ; C o l u m n s \ C o u n t   o f   I n v o i c e D a t e & g t ; - & l t ; M e a s u r e s \ I n v o i c e D a t e & g t ; \ M E A S U R E < / K e y > < / D i a g r a m O b j e c t K e y > < D i a g r a m O b j e c t K e y > < K e y > L i n k s \ & l t ; C o l u m n s \ D i s t i n c t   C o u n t   o f   I n v o i c e D a t e & g t ; - & l t ; M e a s u r e s \ I n v o i c e D a t e & g t ; < / K e y > < / D i a g r a m O b j e c t K e y > < D i a g r a m O b j e c t K e y > < K e y > L i n k s \ & l t ; C o l u m n s \ D i s t i n c t   C o u n t   o f   I n v o i c e D a t e & g t ; - & l t ; M e a s u r e s \ I n v o i c e D a t e & g t ; \ C O L U M N < / K e y > < / D i a g r a m O b j e c t K e y > < D i a g r a m O b j e c t K e y > < K e y > L i n k s \ & l t ; C o l u m n s \ D i s t i n c t   C o u n t   o f   I n v o i c e D a t e & g t ; - & l t ; M e a s u r e s \ I n v o i c e D a t e & g t ; \ M E A S U R E < / K e y > < / D i a g r a m O b j e c t K e y > < D i a g r a m O b j e c t K e y > < K e y > L i n k s \ & l t ; C o l u m n s \ S u m   o f   C u s t o m e r I D & g t ; - & l t ; M e a s u r e s \ C u s t o m e r I D & g t ; < / K e y > < / D i a g r a m O b j e c t K e y > < D i a g r a m O b j e c t K e y > < K e y > L i n k s \ & l t ; C o l u m n s \ S u m   o f   C u s t o m e r I D & g t ; - & l t ; M e a s u r e s \ C u s t o m e r I D & g t ; \ C O L U M N < / K e y > < / D i a g r a m O b j e c t K e y > < D i a g r a m O b j e c t K e y > < K e y > L i n k s \ & l t ; C o l u m n s \ S u m   o f   C u s t o m e r I D & g t ; - & l t ; M e a s u r e s \ C u s t o m e r I D & g t ; \ M E A S U R E < / K e y > < / D i a g r a m O b j e c t K e y > < D i a g r a m O b j e c t K e y > < K e y > L i n k s \ & l t ; C o l u m n s \ D i s t i n c t   C o u n t   o f   C u s t o m e r I D & g t ; - & l t ; M e a s u r e s \ C u s t o m e r I D & g t ; < / K e y > < / D i a g r a m O b j e c t K e y > < D i a g r a m O b j e c t K e y > < K e y > L i n k s \ & l t ; C o l u m n s \ D i s t i n c t   C o u n t   o f   C u s t o m e r I D & g t ; - & l t ; M e a s u r e s \ C u s t o m e r I D & g t ; \ C O L U M N < / K e y > < / D i a g r a m O b j e c t K e y > < D i a g r a m O b j e c t K e y > < K e y > L i n k s \ & l t ; C o l u m n s \ D i s t i n c t   C o u n t   o f   C u s t o m e r I D & g t ; - & l t ; M e a s u r e s \ C u s t o m e r I D & g t ; \ M E A S U R E < / K e y > < / D i a g r a m O b j e c t K e y > < D i a g r a m O b j e c t K e y > < K e y > L i n k s \ & l t ; C o l u m n s \ C o u n t   o f   D e s c r i p t i o n & g t ; - & l t ; M e a s u r e s \ D e s c r i p t i o n & g t ; < / K e y > < / D i a g r a m O b j e c t K e y > < D i a g r a m O b j e c t K e y > < K e y > L i n k s \ & l t ; C o l u m n s \ C o u n t   o f   D e s c r i p t i o n & g t ; - & l t ; M e a s u r e s \ D e s c r i p t i o n & g t ; \ C O L U M N < / K e y > < / D i a g r a m O b j e c t K e y > < D i a g r a m O b j e c t K e y > < K e y > L i n k s \ & l t ; C o l u m n s \ C o u n t   o f   D e s c r i p t i o n & g t ; - & l t ; M e a s u r e s \ D e s c r i p t i o n & g t ; \ M E A S U R E < / K e y > < / D i a g r a m O b j e c t K e y > < D i a g r a m O b j e c t K e y > < K e y > L i n k s \ & l t ; C o l u m n s \ C o u n t   o f   R e v e n u e & g t ; - & l t ; M e a s u r e s \ R e v e n u e & g t ; < / K e y > < / D i a g r a m O b j e c t K e y > < D i a g r a m O b j e c t K e y > < K e y > L i n k s \ & l t ; C o l u m n s \ C o u n t   o f   R e v e n u e & g t ; - & l t ; M e a s u r e s \ R e v e n u e & g t ; \ C O L U M N < / K e y > < / D i a g r a m O b j e c t K e y > < D i a g r a m O b j e c t K e y > < K e y > L i n k s \ & l t ; C o l u m n s \ C o u n t   o f   R e v e n u e & g t ; - & l t ; M e a s u r e s \ R e v e n u e & g t ; \ M E A S U R E < / K e y > < / D i a g r a m O b j e c t K e y > < D i a g r a m O b j e c t K e y > < K e y > L i n k s \ & l t ; C o l u m n s \ C o u n t   o f   S t o c k C o d e & g t ; - & l t ; M e a s u r e s \ S t o c k C o d e & g t ; < / K e y > < / D i a g r a m O b j e c t K e y > < D i a g r a m O b j e c t K e y > < K e y > L i n k s \ & l t ; C o l u m n s \ C o u n t   o f   S t o c k C o d e & g t ; - & l t ; M e a s u r e s \ S t o c k C o d e & g t ; \ C O L U M N < / K e y > < / D i a g r a m O b j e c t K e y > < D i a g r a m O b j e c t K e y > < K e y > L i n k s \ & l t ; C o l u m n s \ C o u n t   o f   S t o c k C o d e & g t ; - & l t ; M e a s u r e s \ S t o c k C o d e & g t ; \ M E A S U R E < / K e y > < / D i a g r a m O b j e c t K e y > < D i a g r a m O b j e c t K e y > < K e y > L i n k s \ & l t ; C o l u m n s \ D i s t i n c t   C o u n t   o f   S t o c k C o d e & g t ; - & l t ; M e a s u r e s \ S t o c k C o d e & g t ; < / K e y > < / D i a g r a m O b j e c t K e y > < D i a g r a m O b j e c t K e y > < K e y > L i n k s \ & l t ; C o l u m n s \ D i s t i n c t   C o u n t   o f   S t o c k C o d e & g t ; - & l t ; M e a s u r e s \ S t o c k C o d e & g t ; \ C O L U M N < / K e y > < / D i a g r a m O b j e c t K e y > < D i a g r a m O b j e c t K e y > < K e y > L i n k s \ & l t ; C o l u m n s \ D i s t i n c t   C o u n t   o f   S t o c k C o d e & g t ; - & l t ; M e a s u r e s \ S t o c k C o d e & g t ; \ M E A S U R E 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 L i n k s \ & l t ; C o l u m n s \ C o u n t   o f   Q u a n t i t y & g t ; - & l t ; M e a s u r e s \ Q u a n t i t y & g t ; < / K e y > < / D i a g r a m O b j e c t K e y > < D i a g r a m O b j e c t K e y > < K e y > L i n k s \ & l t ; C o l u m n s \ C o u n t   o f   Q u a n t i t y & g t ; - & l t ; M e a s u r e s \ Q u a n t i t y & g t ; \ C O L U M N < / K e y > < / D i a g r a m O b j e c t K e y > < D i a g r a m O b j e c t K e y > < K e y > L i n k s \ & l t ; C o l u m n s \ C o u n t 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K e y > < / a : K e y > < a : V a l u e   i : t y p e = " M e a s u r e G r i d N o d e V i e w S t a t e " > < C o l u m n > 1 3 < / 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 M e a s u r e s \ C o u n t   o f   I n v o i c e N o < / K e y > < / a : K e y > < a : V a l u e   i : t y p e = " M e a s u r e G r i d N o d e V i e w S t a t e " > < L a y e d O u t > t r u e < / L a y e d O u t > < W a s U I I n v i s i b l e > t r u e < / W a s U I I n v i s i b l e > < / a : V a l u e > < / a : K e y V a l u e O f D i a g r a m O b j e c t K e y a n y T y p e z b w N T n L X > < a : K e y V a l u e O f D i a g r a m O b j e c t K e y a n y T y p e z b w N T n L X > < a : K e y > < K e y > M e a s u r e s \ C o u n t   o f   I n v o i c e N o \ T a g I n f o \ F o r m u l a < / K e y > < / a : K e y > < a : V a l u e   i : t y p e = " M e a s u r e G r i d V i e w S t a t e I D i a g r a m T a g A d d i t i o n a l I n f o " / > < / a : K e y V a l u e O f D i a g r a m O b j e c t K e y a n y T y p e z b w N T n L X > < a : K e y V a l u e O f D i a g r a m O b j e c t K e y a n y T y p e z b w N T n L X > < a : K e y > < K e y > M e a s u r e s \ C o u n t   o f   I n v o i c e N o \ T a g I n f o \ V a l u e < / K e y > < / a : K e y > < a : V a l u e   i : t y p e = " M e a s u r e G r i d V i e w S t a t e I D i a g r a m T a g A d d i t i o n a l I n f o " / > < / a : K e y V a l u e O f D i a g r a m O b j e c t K e y a n y T y p e z b w N T n L X > < a : K e y V a l u e O f D i a g r a m O b j e c t K e y a n y T y p e z b w N T n L X > < a : K e y > < K e y > M e a s u r e s \ D i s t i n c t   C o u n t   o f   I n v o i c e N o < / K e y > < / a : K e y > < a : V a l u e   i : t y p e = " M e a s u r e G r i d N o d e V i e w S t a t e " > < L a y e d O u t > t r u e < / L a y e d O u t > < R o w > 1 < / R o w > < W a s U I I n v i s i b l e > t r u e < / W a s U I I n v i s i b l e > < / a : V a l u e > < / a : K e y V a l u e O f D i a g r a m O b j e c t K e y a n y T y p e z b w N T n L X > < a : K e y V a l u e O f D i a g r a m O b j e c t K e y a n y T y p e z b w N T n L X > < a : K e y > < K e y > M e a s u r e s \ D i s t i n c t   C o u n t   o f   I n v o i c e N o \ T a g I n f o \ F o r m u l a < / K e y > < / a : K e y > < a : V a l u e   i : t y p e = " M e a s u r e G r i d V i e w S t a t e I D i a g r a m T a g A d d i t i o n a l I n f o " / > < / a : K e y V a l u e O f D i a g r a m O b j e c t K e y a n y T y p e z b w N T n L X > < a : K e y V a l u e O f D i a g r a m O b j e c t K e y a n y T y p e z b w N T n L X > < a : K e y > < K e y > M e a s u r e s \ D i s t i n c t   C o u n t   o f   I n v o i c e N o \ T a g I n f o \ V a l u e < / K e y > < / a : K e y > < a : V a l u e   i : t y p e = " M e a s u r e G r i d V i e w S t a t e I D i a g r a m T a g A d d i t i o n a l I n f o " / > < / a : K e y V a l u e O f D i a g r a m O b j e c t K e y a n y T y p e z b w N T n L X > < a : K e y V a l u e O f D i a g r a m O b j e c t K e y a n y T y p e z b w N T n L X > < a : K e y > < K e y > M e a s u r e s \ C o u n t   o f   I n v o i c e D a t e < / K e y > < / a : K e y > < a : V a l u e   i : t y p e = " M e a s u r e G r i d N o d e V i e w S t a t e " > < C o l u m n > 3 < / C o l u m n > < L a y e d O u t > t r u e < / L a y e d O u t > < W a s U I I n v i s i b l e > t r u e < / W a s U I I n v i s i b l e > < / a : V a l u e > < / a : K e y V a l u e O f D i a g r a m O b j e c t K e y a n y T y p e z b w N T n L X > < a : K e y V a l u e O f D i a g r a m O b j e c t K e y a n y T y p e z b w N T n L X > < a : K e y > < K e y > M e a s u r e s \ C o u n t   o f   I n v o i c e D a t e \ T a g I n f o \ F o r m u l a < / K e y > < / a : K e y > < a : V a l u e   i : t y p e = " M e a s u r e G r i d V i e w S t a t e I D i a g r a m T a g A d d i t i o n a l I n f o " / > < / a : K e y V a l u e O f D i a g r a m O b j e c t K e y a n y T y p e z b w N T n L X > < a : K e y V a l u e O f D i a g r a m O b j e c t K e y a n y T y p e z b w N T n L X > < a : K e y > < K e y > M e a s u r e s \ C o u n t   o f   I n v o i c e D a t e \ T a g I n f o \ V a l u e < / K e y > < / a : K e y > < a : V a l u e   i : t y p e = " M e a s u r e G r i d V i e w S t a t e I D i a g r a m T a g A d d i t i o n a l I n f o " / > < / a : K e y V a l u e O f D i a g r a m O b j e c t K e y a n y T y p e z b w N T n L X > < a : K e y V a l u e O f D i a g r a m O b j e c t K e y a n y T y p e z b w N T n L X > < a : K e y > < K e y > M e a s u r e s \ D i s t i n c t   C o u n t   o f   I n v o i c e D a t e < / K e y > < / a : K e y > < a : V a l u e   i : t y p e = " M e a s u r e G r i d N o d e V i e w S t a t e " > < C o l u m n > 3 < / C o l u m n > < L a y e d O u t > t r u e < / L a y e d O u t > < R o w > 1 < / R o w > < W a s U I I n v i s i b l e > t r u e < / W a s U I I n v i s i b l e > < / a : V a l u e > < / a : K e y V a l u e O f D i a g r a m O b j e c t K e y a n y T y p e z b w N T n L X > < a : K e y V a l u e O f D i a g r a m O b j e c t K e y a n y T y p e z b w N T n L X > < a : K e y > < K e y > M e a s u r e s \ D i s t i n c t   C o u n t   o f   I n v o i c e D a t e \ T a g I n f o \ F o r m u l a < / K e y > < / a : K e y > < a : V a l u e   i : t y p e = " M e a s u r e G r i d V i e w S t a t e I D i a g r a m T a g A d d i t i o n a l I n f o " / > < / a : K e y V a l u e O f D i a g r a m O b j e c t K e y a n y T y p e z b w N T n L X > < a : K e y V a l u e O f D i a g r a m O b j e c t K e y a n y T y p e z b w N T n L X > < a : K e y > < K e y > M e a s u r e s \ D i s t i n c t   C o u n t   o f   I n v o i c e D a t e \ T a g I n f o \ V a l u e < / K e y > < / a : K e y > < a : V a l u e   i : t y p e = " M e a s u r e G r i d V i e w S t a t e I D i a g r a m T a g A d d i t i o n a l I n f o " / > < / a : K e y V a l u e O f D i a g r a m O b j e c t K e y a n y T y p e z b w N T n L X > < a : K e y V a l u e O f D i a g r a m O b j e c t K e y a n y T y p e z b w N T n L X > < a : K e y > < K e y > M e a s u r e s \ S u m   o f   C u s t o m e r I D < / K e y > < / a : K e y > < a : V a l u e   i : t y p e = " M e a s u r e G r i d N o d e V i e w S t a t e " > < C o l u m n > 9 < / C o l u m n > < L a y e d O u t > t r u e < / L a y e d O u t > < W a s U I I n v i s i b l e > t r u e < / W a s U I I n v i s i b l e > < / a : V a l u e > < / a : K e y V a l u e O f D i a g r a m O b j e c t K e y a n y T y p e z b w N T n L X > < a : K e y V a l u e O f D i a g r a m O b j e c t K e y a n y T y p e z b w N T n L X > < a : K e y > < K e y > M e a s u r e s \ S u m   o f   C u s t o m e r I D \ T a g I n f o \ F o r m u l a < / K e y > < / a : K e y > < a : V a l u e   i : t y p e = " M e a s u r e G r i d V i e w S t a t e I D i a g r a m T a g A d d i t i o n a l I n f o " / > < / a : K e y V a l u e O f D i a g r a m O b j e c t K e y a n y T y p e z b w N T n L X > < a : K e y V a l u e O f D i a g r a m O b j e c t K e y a n y T y p e z b w N T n L X > < a : K e y > < K e y > M e a s u r e s \ S u m   o f   C u s t o m e r I D \ T a g I n f o \ V a l u e < / K e y > < / a : K e y > < a : V a l u e   i : t y p e = " M e a s u r e G r i d V i e w S t a t e I D i a g r a m T a g A d d i t i o n a l I n f o " / > < / a : K e y V a l u e O f D i a g r a m O b j e c t K e y a n y T y p e z b w N T n L X > < a : K e y V a l u e O f D i a g r a m O b j e c t K e y a n y T y p e z b w N T n L X > < a : K e y > < K e y > M e a s u r e s \ D i s t i n c t   C o u n t   o f   C u s t o m e r I D < / K e y > < / a : K e y > < a : V a l u e   i : t y p e = " M e a s u r e G r i d N o d e V i e w S t a t e " > < C o l u m n > 9 < / C o l u m n > < L a y e d O u t > t r u e < / L a y e d O u t > < R o w > 1 < / R o w > < W a s U I I n v i s i b l e > t r u e < / W a s U I I n v i s i b l e > < / a : V a l u e > < / a : K e y V a l u e O f D i a g r a m O b j e c t K e y a n y T y p e z b w N T n L X > < a : K e y V a l u e O f D i a g r a m O b j e c t K e y a n y T y p e z b w N T n L X > < a : K e y > < K e y > M e a s u r e s \ D i s t i n c t   C o u n t   o f   C u s t o m e r I D \ T a g I n f o \ F o r m u l a < / K e y > < / a : K e y > < a : V a l u e   i : t y p e = " M e a s u r e G r i d V i e w S t a t e I D i a g r a m T a g A d d i t i o n a l I n f o " / > < / a : K e y V a l u e O f D i a g r a m O b j e c t K e y a n y T y p e z b w N T n L X > < a : K e y V a l u e O f D i a g r a m O b j e c t K e y a n y T y p e z b w N T n L X > < a : K e y > < K e y > M e a s u r e s \ D i s t i n c t   C o u n t   o f   C u s t o m e r I D \ T a g I n f o \ V a l u e < / K e y > < / a : K e y > < a : V a l u e   i : t y p e = " M e a s u r e G r i d V i e w S t a t e I D i a g r a m T a g A d d i t i o n a l I n f o " / > < / a : K e y V a l u e O f D i a g r a m O b j e c t K e y a n y T y p e z b w N T n L X > < a : K e y V a l u e O f D i a g r a m O b j e c t K e y a n y T y p e z b w N T n L X > < a : K e y > < K e y > M e a s u r e s \ C o u n t   o f   D e s c r i p t i o n < / K e y > < / a : K e y > < a : V a l u e   i : t y p e = " M e a s u r e G r i d N o d e V i e w S t a t e " > < C o l u m n > 2 < / C o l u m n > < L a y e d O u t > t r u e < / L a y e d O u t > < W a s U I I n v i s i b l e > t r u e < / W a s U I I n v i s i b l e > < / a : V a l u e > < / a : K e y V a l u e O f D i a g r a m O b j e c t K e y a n y T y p e z b w N T n L X > < a : K e y V a l u e O f D i a g r a m O b j e c t K e y a n y T y p e z b w N T n L X > < a : K e y > < K e y > M e a s u r e s \ C o u n t   o f   D e s c r i p t i o n \ T a g I n f o \ F o r m u l a < / K e y > < / a : K e y > < a : V a l u e   i : t y p e = " M e a s u r e G r i d V i e w S t a t e I D i a g r a m T a g A d d i t i o n a l I n f o " / > < / a : K e y V a l u e O f D i a g r a m O b j e c t K e y a n y T y p e z b w N T n L X > < a : K e y V a l u e O f D i a g r a m O b j e c t K e y a n y T y p e z b w N T n L X > < a : K e y > < K e y > M e a s u r e s \ C o u n t   o f   D e s c r i p t i o n \ T a g I n f o \ V a l u e < / K e y > < / a : K e y > < a : V a l u e   i : t y p e = " M e a s u r e G r i d V i e w S t a t e I D i a g r a m T a g A d d i t i o n a l I n f o " / > < / a : K e y V a l u e O f D i a g r a m O b j e c t K e y a n y T y p e z b w N T n L X > < a : K e y V a l u e O f D i a g r a m O b j e c t K e y a n y T y p e z b w N T n L X > < a : K e y > < K e y > M e a s u r e s \ C o u n t   o f   R e v e n u e < / K e y > < / a : K e y > < a : V a l u e   i : t y p e = " M e a s u r e G r i d N o d e V i e w S t a t e " > < C o l u m n > 1 3 < / C o l u m n > < L a y e d O u t > t r u e < / L a y e d O u t > < R o w > 1 < / R o w > < W a s U I I n v i s i b l e > t r u e < / W a s U I I n v i s i b l e > < / a : V a l u e > < / a : K e y V a l u e O f D i a g r a m O b j e c t K e y a n y T y p e z b w N T n L X > < a : K e y V a l u e O f D i a g r a m O b j e c t K e y a n y T y p e z b w N T n L X > < a : K e y > < K e y > M e a s u r e s \ C o u n t   o f   R e v e n u e \ T a g I n f o \ F o r m u l a < / K e y > < / a : K e y > < a : V a l u e   i : t y p e = " M e a s u r e G r i d V i e w S t a t e I D i a g r a m T a g A d d i t i o n a l I n f o " / > < / a : K e y V a l u e O f D i a g r a m O b j e c t K e y a n y T y p e z b w N T n L X > < a : K e y V a l u e O f D i a g r a m O b j e c t K e y a n y T y p e z b w N T n L X > < a : K e y > < K e y > M e a s u r e s \ C o u n t   o f   R e v e n u e \ T a g I n f o \ V a l u e < / K e y > < / a : K e y > < a : V a l u e   i : t y p e = " M e a s u r e G r i d V i e w S t a t e I D i a g r a m T a g A d d i t i o n a l I n f o " / > < / a : K e y V a l u e O f D i a g r a m O b j e c t K e y a n y T y p e z b w N T n L X > < a : K e y V a l u e O f D i a g r a m O b j e c t K e y a n y T y p e z b w N T n L X > < a : K e y > < K e y > M e a s u r e s \ C o u n t   o f   S t o c k C o d e < / K e y > < / a : K e y > < a : V a l u e   i : t y p e = " M e a s u r e G r i d N o d e V i e w S t a t e " > < C o l u m n > 1 < / C o l u m n > < L a y e d O u t > t r u e < / L a y e d O u t > < W a s U I I n v i s i b l e > t r u e < / W a s U I I n v i s i b l e > < / a : V a l u e > < / a : K e y V a l u e O f D i a g r a m O b j e c t K e y a n y T y p e z b w N T n L X > < a : K e y V a l u e O f D i a g r a m O b j e c t K e y a n y T y p e z b w N T n L X > < a : K e y > < K e y > M e a s u r e s \ C o u n t   o f   S t o c k C o d e \ T a g I n f o \ F o r m u l a < / K e y > < / a : K e y > < a : V a l u e   i : t y p e = " M e a s u r e G r i d V i e w S t a t e I D i a g r a m T a g A d d i t i o n a l I n f o " / > < / a : K e y V a l u e O f D i a g r a m O b j e c t K e y a n y T y p e z b w N T n L X > < a : K e y V a l u e O f D i a g r a m O b j e c t K e y a n y T y p e z b w N T n L X > < a : K e y > < K e y > M e a s u r e s \ C o u n t   o f   S t o c k C o d e \ T a g I n f o \ V a l u e < / K e y > < / a : K e y > < a : V a l u e   i : t y p e = " M e a s u r e G r i d V i e w S t a t e I D i a g r a m T a g A d d i t i o n a l I n f o " / > < / a : K e y V a l u e O f D i a g r a m O b j e c t K e y a n y T y p e z b w N T n L X > < a : K e y V a l u e O f D i a g r a m O b j e c t K e y a n y T y p e z b w N T n L X > < a : K e y > < K e y > M e a s u r e s \ D i s t i n c t   C o u n t   o f   S t o c k C o d e < / K e y > < / a : K e y > < a : V a l u e   i : t y p e = " M e a s u r e G r i d N o d e V i e w S t a t e " > < C o l u m n > 1 < / C o l u m n > < L a y e d O u t > t r u e < / L a y e d O u t > < R o w > 1 < / R o w > < W a s U I I n v i s i b l e > t r u e < / W a s U I I n v i s i b l e > < / a : V a l u e > < / a : K e y V a l u e O f D i a g r a m O b j e c t K e y a n y T y p e z b w N T n L X > < a : K e y V a l u e O f D i a g r a m O b j e c t K e y a n y T y p e z b w N T n L X > < a : K e y > < K e y > M e a s u r e s \ D i s t i n c t   C o u n t   o f   S t o c k C o d e \ T a g I n f o \ F o r m u l a < / K e y > < / a : K e y > < a : V a l u e   i : t y p e = " M e a s u r e G r i d V i e w S t a t e I D i a g r a m T a g A d d i t i o n a l I n f o " / > < / a : K e y V a l u e O f D i a g r a m O b j e c t K e y a n y T y p e z b w N T n L X > < a : K e y V a l u e O f D i a g r a m O b j e c t K e y a n y T y p e z b w N T n L X > < a : K e y > < K e y > M e a s u r e s \ D i s t i n c t   C o u n t   o f   S t o c k C o d e \ T a g I n f o \ V a l u e < / K e y > < / a : K e y > < a : V a l u e   i : t y p e = " M e a s u r e G r i d V i e w S t a t e I D i a g r a m T a g A d d i t i o n a l I n f o " / > < / a : K e y V a l u e O f D i a g r a m O b j e c t K e y a n y T y p e z b w N T n L X > < a : K e y V a l u e O f D i a g r a m O b j e c t K e y a n y T y p e z b w N T n L X > < a : K e y > < K e y > M e a s u r e s \ S u m   o f   Q u a n t i t y < / K e y > < / a : K e y > < a : V a l u e   i : t y p e = " M e a s u r e G r i d N o d e V i e w S t a t e " > < C o l u m n > 7 < / 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 M e a s u r e s \ C o u n t   o f   Q u a n t i t y < / K e y > < / a : K e y > < a : V a l u e   i : t y p e = " M e a s u r e G r i d N o d e V i e w S t a t e " > < C o l u m n > 7 < / C o l u m n > < L a y e d O u t > t r u e < / L a y e d O u t > < R o w > 1 < / R o w > < W a s U I I n v i s i b l e > t r u e < / W a s U I I n v i s i b l e > < / a : V a l u e > < / a : K e y V a l u e O f D i a g r a m O b j e c t K e y a n y T y p e z b w N T n L X > < a : K e y V a l u e O f D i a g r a m O b j e c t K e y a n y T y p e z b w N T n L X > < a : K e y > < K e y > M e a s u r e s \ C o u n t   o f   Q u a n t i t y \ T a g I n f o \ F o r m u l a < / K e y > < / a : K e y > < a : V a l u e   i : t y p e = " M e a s u r e G r i d V i e w S t a t e I D i a g r a m T a g A d d i t i o n a l I n f o " / > < / a : K e y V a l u e O f D i a g r a m O b j e c t K e y a n y T y p e z b w N T n L X > < a : K e y V a l u e O f D i a g r a m O b j e c t K e y a n y T y p e z b w N T n L X > < a : K e y > < K e y > M e a s u r e s \ C o u n t   o f   Q u a n t i t y \ T a g I n f o \ V a l u e < / K e y > < / a : K e y > < a : V a l u e   i : t y p e = " M e a s u r e G r i d V i e w S t a t e I D i a g r a m T a g A d d i t i o n a l I n f o " / > < / a : K e y V a l u e O f D i a g r a m O b j e c t K e y a n y T y p e z b w N T n L X > < a : K e y V a l u e O f D i a g r a m O b j e c t K e y a n y T y p e z b w N T n L X > < a : K e y > < K e y > C o l u m n s \ I n v o i c e N o < / K e y > < / a : K e y > < a : V a l u e   i : t y p e = " M e a s u r e G r i d N o d e V i e w S t a t e " > < L a y e d O u t > t r u e < / L a y e d O u t > < / a : V a l u e > < / a : K e y V a l u e O f D i a g r a m O b j e c t K e y a n y T y p e z b w N T n L X > < a : K e y V a l u e O f D i a g r a m O b j e c t K e y a n y T y p e z b w N T n L X > < a : K e y > < K e y > C o l u m n s \ S t o c k C o d e < / 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a : K e y V a l u e O f D i a g r a m O b j e c t K e y a n y T y p e z b w N T n L X > < a : K e y > < K e y > C o l u m n s \ I n v o i c e D a t e < / K e y > < / a : K e y > < a : V a l u e   i : t y p e = " M e a s u r e G r i d N o d e V i e w S t a t e " > < C o l u m n > 3 < / C o l u m n > < L a y e d O u t > t r u e < / L a y e d O u t > < / a : V a l u e > < / a : K e y V a l u e O f D i a g r a m O b j e c t K e y a n y T y p e z b w N T n L X > < a : K e y V a l u e O f D i a g r a m O b j e c t K e y a n y T y p e z b w N T n L X > < a : K e y > < K e y > C o l u m n s \ Y e a r < / K e y > < / a : K e y > < a : V a l u e   i : t y p e = " M e a s u r e G r i d N o d e V i e w S t a t e " > < C o l u m n > 4 < / C o l u m n > < L a y e d O u t > t r u e < / L a y e d O u t > < / a : V a l u e > < / a : K e y V a l u e O f D i a g r a m O b j e c t K e y a n y T y p e z b w N T n L X > < a : K e y V a l u e O f D i a g r a m O b j e c t K e y a n y T y p e z b w N T n L X > < a : K e y > < K e y > C o l u m n s \ M o n t h < / 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a : K e y V a l u e O f D i a g r a m O b j e c t K e y a n y T y p e z b w N T n L X > < a : K e y > < K e y > C o l u m n s \ Q u a n t i t y < / K e y > < / a : K e y > < a : V a l u e   i : t y p e = " M e a s u r e G r i d N o d e V i e w S t a t e " > < C o l u m n > 7 < / C o l u m n > < L a y e d O u t > t r u e < / L a y e d O u t > < / a : V a l u e > < / a : K e y V a l u e O f D i a g r a m O b j e c t K e y a n y T y p e z b w N T n L X > < a : K e y V a l u e O f D i a g r a m O b j e c t K e y a n y T y p e z b w N T n L X > < a : K e y > < K e y > C o l u m n s \ U n i t P r i c e < / K e y > < / a : K e y > < a : V a l u e   i : t y p e = " M e a s u r e G r i d N o d e V i e w S t a t e " > < C o l u m n > 8 < / C o l u m n > < L a y e d O u t > t r u e < / L a y e d O u t > < / a : V a l u e > < / a : K e y V a l u e O f D i a g r a m O b j e c t K e y a n y T y p e z b w N T n L X > < a : K e y V a l u e O f D i a g r a m O b j e c t K e y a n y T y p e z b w N T n L X > < a : K e y > < K e y > C o l u m n s \ C u s t o m e r I D < / K e y > < / a : K e y > < a : V a l u e   i : t y p e = " M e a s u r e G r i d N o d e V i e w S t a t e " > < C o l u m n > 9 < / C o l u m n > < L a y e d O u t > t r u e < / L a y e d O u t > < / a : V a l u e > < / a : K e y V a l u e O f D i a g r a m O b j e c t K e y a n y T y p e z b w N T n L X > < a : K e y V a l u e O f D i a g r a m O b j e c t K e y a n y T y p e z b w N T n L X > < a : K e y > < K e y > C o l u m n s \ C o u n t r y < / K e y > < / a : K e y > < a : V a l u e   i : t y p e = " M e a s u r e G r i d N o d e V i e w S t a t e " > < C o l u m n > 1 0 < / C o l u m n > < L a y e d O u t > t r u e < / L a y e d O u t > < / a : V a l u e > < / a : K e y V a l u e O f D i a g r a m O b j e c t K e y a n y T y p e z b w N T n L X > < a : K e y V a l u e O f D i a g r a m O b j e c t K e y a n y T y p e z b w N T n L X > < a : K e y > < K e y > C o l u m n s \ I n v o i c e _ t y p e < / K e y > < / a : K e y > < a : V a l u e   i : t y p e = " M e a s u r e G r i d N o d e V i e w S t a t e " > < C o l u m n > 1 1 < / C o l u m n > < L a y e d O u t > t r u e < / L a y e d O u t > < / a : V a l u e > < / a : K e y V a l u e O f D i a g r a m O b j e c t K e y a n y T y p e z b w N T n L X > < a : K e y V a l u e O f D i a g r a m O b j e c t K e y a n y T y p e z b w N T n L X > < a : K e y > < K e y > C o l u m n s \ T r a n s a c t i o n _ t y p e < / K e y > < / a : K e y > < a : V a l u e   i : t y p e = " M e a s u r e G r i d N o d e V i e w S t a t e " > < C o l u m n > 1 2 < / C o l u m n > < L a y e d O u t > t r u e < / L a y e d O u t > < / a : V a l u e > < / a : K e y V a l u e O f D i a g r a m O b j e c t K e y a n y T y p e z b w N T n L X > < a : K e y V a l u e O f D i a g r a m O b j e c t K e y a n y T y p e z b w N T n L X > < a : K e y > < K e y > C o l u m n s \ R e v e n u e < / K e y > < / a : K e y > < a : V a l u e   i : t y p e = " M e a s u r e G r i d N o d e V i e w S t a t e " > < C o l u m n > 1 3 < / 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 L i n k s \ & l t ; C o l u m n s \ C o u n t   o f   I n v o i c e N o & g t ; - & l t ; M e a s u r e s \ I n v o i c e N o & g t ; < / K e y > < / a : K e y > < a : V a l u e   i : t y p e = " M e a s u r e G r i d V i e w S t a t e I D i a g r a m L i n k " / > < / a : K e y V a l u e O f D i a g r a m O b j e c t K e y a n y T y p e z b w N T n L X > < a : K e y V a l u e O f D i a g r a m O b j e c t K e y a n y T y p e z b w N T n L X > < a : K e y > < K e y > L i n k s \ & l t ; C o l u m n s \ C o u n t   o f   I n v o i c e N o & g t ; - & l t ; M e a s u r e s \ I n v o i c e N o & g t ; \ C O L U M N < / K e y > < / a : K e y > < a : V a l u e   i : t y p e = " M e a s u r e G r i d V i e w S t a t e I D i a g r a m L i n k E n d p o i n t " / > < / a : K e y V a l u e O f D i a g r a m O b j e c t K e y a n y T y p e z b w N T n L X > < a : K e y V a l u e O f D i a g r a m O b j e c t K e y a n y T y p e z b w N T n L X > < a : K e y > < K e y > L i n k s \ & l t ; C o l u m n s \ C o u n t   o f   I n v o i c e N o & g t ; - & l t ; M e a s u r e s \ I n v o i c e N o & g t ; \ M E A S U R E < / K e y > < / a : K e y > < a : V a l u e   i : t y p e = " M e a s u r e G r i d V i e w S t a t e I D i a g r a m L i n k E n d p o i n t " / > < / a : K e y V a l u e O f D i a g r a m O b j e c t K e y a n y T y p e z b w N T n L X > < a : K e y V a l u e O f D i a g r a m O b j e c t K e y a n y T y p e z b w N T n L X > < a : K e y > < K e y > L i n k s \ & l t ; C o l u m n s \ D i s t i n c t   C o u n t   o f   I n v o i c e N o & g t ; - & l t ; M e a s u r e s \ I n v o i c e N o & g t ; < / K e y > < / a : K e y > < a : V a l u e   i : t y p e = " M e a s u r e G r i d V i e w S t a t e I D i a g r a m L i n k " / > < / a : K e y V a l u e O f D i a g r a m O b j e c t K e y a n y T y p e z b w N T n L X > < a : K e y V a l u e O f D i a g r a m O b j e c t K e y a n y T y p e z b w N T n L X > < a : K e y > < K e y > L i n k s \ & l t ; C o l u m n s \ D i s t i n c t   C o u n t   o f   I n v o i c e N o & g t ; - & l t ; M e a s u r e s \ I n v o i c e N o & g t ; \ C O L U M N < / K e y > < / a : K e y > < a : V a l u e   i : t y p e = " M e a s u r e G r i d V i e w S t a t e I D i a g r a m L i n k E n d p o i n t " / > < / a : K e y V a l u e O f D i a g r a m O b j e c t K e y a n y T y p e z b w N T n L X > < a : K e y V a l u e O f D i a g r a m O b j e c t K e y a n y T y p e z b w N T n L X > < a : K e y > < K e y > L i n k s \ & l t ; C o l u m n s \ D i s t i n c t   C o u n t   o f   I n v o i c e N o & g t ; - & l t ; M e a s u r e s \ I n v o i c e N o & g t ; \ M E A S U R E < / K e y > < / a : K e y > < a : V a l u e   i : t y p e = " M e a s u r e G r i d V i e w S t a t e I D i a g r a m L i n k E n d p o i n t " / > < / a : K e y V a l u e O f D i a g r a m O b j e c t K e y a n y T y p e z b w N T n L X > < a : K e y V a l u e O f D i a g r a m O b j e c t K e y a n y T y p e z b w N T n L X > < a : K e y > < K e y > L i n k s \ & l t ; C o l u m n s \ C o u n t   o f   I n v o i c e D a t e & g t ; - & l t ; M e a s u r e s \ I n v o i c e D a t e & g t ; < / K e y > < / a : K e y > < a : V a l u e   i : t y p e = " M e a s u r e G r i d V i e w S t a t e I D i a g r a m L i n k " / > < / a : K e y V a l u e O f D i a g r a m O b j e c t K e y a n y T y p e z b w N T n L X > < a : K e y V a l u e O f D i a g r a m O b j e c t K e y a n y T y p e z b w N T n L X > < a : K e y > < K e y > L i n k s \ & l t ; C o l u m n s \ C o u n t   o f   I n v o i c e D a t e & g t ; - & l t ; M e a s u r e s \ I n v o i c e D a t e & g t ; \ C O L U M N < / K e y > < / a : K e y > < a : V a l u e   i : t y p e = " M e a s u r e G r i d V i e w S t a t e I D i a g r a m L i n k E n d p o i n t " / > < / a : K e y V a l u e O f D i a g r a m O b j e c t K e y a n y T y p e z b w N T n L X > < a : K e y V a l u e O f D i a g r a m O b j e c t K e y a n y T y p e z b w N T n L X > < a : K e y > < K e y > L i n k s \ & l t ; C o l u m n s \ C o u n t   o f   I n v o i c e D a t e & g t ; - & l t ; M e a s u r e s \ I n v o i c e D a t e & g t ; \ M E A S U R E < / K e y > < / a : K e y > < a : V a l u e   i : t y p e = " M e a s u r e G r i d V i e w S t a t e I D i a g r a m L i n k E n d p o i n t " / > < / a : K e y V a l u e O f D i a g r a m O b j e c t K e y a n y T y p e z b w N T n L X > < a : K e y V a l u e O f D i a g r a m O b j e c t K e y a n y T y p e z b w N T n L X > < a : K e y > < K e y > L i n k s \ & l t ; C o l u m n s \ D i s t i n c t   C o u n t   o f   I n v o i c e D a t e & g t ; - & l t ; M e a s u r e s \ I n v o i c e D a t e & g t ; < / K e y > < / a : K e y > < a : V a l u e   i : t y p e = " M e a s u r e G r i d V i e w S t a t e I D i a g r a m L i n k " / > < / a : K e y V a l u e O f D i a g r a m O b j e c t K e y a n y T y p e z b w N T n L X > < a : K e y V a l u e O f D i a g r a m O b j e c t K e y a n y T y p e z b w N T n L X > < a : K e y > < K e y > L i n k s \ & l t ; C o l u m n s \ D i s t i n c t   C o u n t   o f   I n v o i c e D a t e & g t ; - & l t ; M e a s u r e s \ I n v o i c e D a t e & g t ; \ C O L U M N < / K e y > < / a : K e y > < a : V a l u e   i : t y p e = " M e a s u r e G r i d V i e w S t a t e I D i a g r a m L i n k E n d p o i n t " / > < / a : K e y V a l u e O f D i a g r a m O b j e c t K e y a n y T y p e z b w N T n L X > < a : K e y V a l u e O f D i a g r a m O b j e c t K e y a n y T y p e z b w N T n L X > < a : K e y > < K e y > L i n k s \ & l t ; C o l u m n s \ D i s t i n c t   C o u n t   o f   I n v o i c e D a t e & g t ; - & l t ; M e a s u r e s \ I n v o i c e D a t e & g t ; \ M E A S U R E < / K e y > < / a : K e y > < a : V a l u e   i : t y p e = " M e a s u r e G r i d V i e w S t a t e I D i a g r a m L i n k E n d p o i n t " / > < / a : K e y V a l u e O f D i a g r a m O b j e c t K e y a n y T y p e z b w N T n L X > < a : K e y V a l u e O f D i a g r a m O b j e c t K e y a n y T y p e z b w N T n L X > < a : K e y > < K e y > L i n k s \ & l t ; C o l u m n s \ S u m   o f   C u s t o m e r I D & g t ; - & l t ; M e a s u r e s \ C u s t o m e r I D & g t ; < / K e y > < / a : K e y > < a : V a l u e   i : t y p e = " M e a s u r e G r i d V i e w S t a t e I D i a g r a m L i n k " / > < / a : K e y V a l u e O f D i a g r a m O b j e c t K e y a n y T y p e z b w N T n L X > < a : K e y V a l u e O f D i a g r a m O b j e c t K e y a n y T y p e z b w N T n L X > < a : K e y > < K e y > L i n k s \ & l t ; C o l u m n s \ S u m   o f   C u s t o m e r I D & g t ; - & l t ; M e a s u r e s \ C u s t o m e r I D & g t ; \ C O L U M N < / K e y > < / a : K e y > < a : V a l u e   i : t y p e = " M e a s u r e G r i d V i e w S t a t e I D i a g r a m L i n k E n d p o i n t " / > < / a : K e y V a l u e O f D i a g r a m O b j e c t K e y a n y T y p e z b w N T n L X > < a : K e y V a l u e O f D i a g r a m O b j e c t K e y a n y T y p e z b w N T n L X > < a : K e y > < K e y > L i n k s \ & l t ; C o l u m n s \ S u m   o f   C u s t o m e r I D & g t ; - & l t ; M e a s u r e s \ C u s t o m e r I D & g t ; \ M E A S U R E < / K e y > < / a : K e y > < a : V a l u e   i : t y p e = " M e a s u r e G r i d V i e w S t a t e I D i a g r a m L i n k E n d p o i n t " / > < / a : K e y V a l u e O f D i a g r a m O b j e c t K e y a n y T y p e z b w N T n L X > < a : K e y V a l u e O f D i a g r a m O b j e c t K e y a n y T y p e z b w N T n L X > < a : K e y > < K e y > L i n k s \ & l t ; C o l u m n s \ D i s t i n c t   C o u n t   o f   C u s t o m e r I D & g t ; - & l t ; M e a s u r e s \ C u s t o m e r I D & g t ; < / K e y > < / a : K e y > < a : V a l u e   i : t y p e = " M e a s u r e G r i d V i e w S t a t e I D i a g r a m L i n k " / > < / a : K e y V a l u e O f D i a g r a m O b j e c t K e y a n y T y p e z b w N T n L X > < a : K e y V a l u e O f D i a g r a m O b j e c t K e y a n y T y p e z b w N T n L X > < a : K e y > < K e y > L i n k s \ & l t ; C o l u m n s \ D i s t i n c t   C o u n t   o f   C u s t o m e r I D & g t ; - & l t ; M e a s u r e s \ C u s t o m e r I D & g t ; \ C O L U M N < / K e y > < / a : K e y > < a : V a l u e   i : t y p e = " M e a s u r e G r i d V i e w S t a t e I D i a g r a m L i n k E n d p o i n t " / > < / a : K e y V a l u e O f D i a g r a m O b j e c t K e y a n y T y p e z b w N T n L X > < a : K e y V a l u e O f D i a g r a m O b j e c t K e y a n y T y p e z b w N T n L X > < a : K e y > < K e y > L i n k s \ & l t ; C o l u m n s \ D i s t i n c t   C o u n t   o f   C u s t o m e r I D & g t ; - & l t ; M e a s u r e s \ C u s t o m e r I D & g t ; \ M E A S U R E < / K e y > < / a : K e y > < a : V a l u e   i : t y p e = " M e a s u r e G r i d V i e w S t a t e I D i a g r a m L i n k E n d p o i n t " / > < / a : K e y V a l u e O f D i a g r a m O b j e c t K e y a n y T y p e z b w N T n L X > < a : K e y V a l u e O f D i a g r a m O b j e c t K e y a n y T y p e z b w N T n L X > < a : K e y > < K e y > L i n k s \ & l t ; C o l u m n s \ C o u n t   o f   D e s c r i p t i o n & g t ; - & l t ; M e a s u r e s \ D e s c r i p t i o n & g t ; < / K e y > < / a : K e y > < a : V a l u e   i : t y p e = " M e a s u r e G r i d V i e w S t a t e I D i a g r a m L i n k " / > < / a : K e y V a l u e O f D i a g r a m O b j e c t K e y a n y T y p e z b w N T n L X > < a : K e y V a l u e O f D i a g r a m O b j e c t K e y a n y T y p e z b w N T n L X > < a : K e y > < K e y > L i n k s \ & l t ; C o l u m n s \ C o u n t   o f   D e s c r i p t i o n & g t ; - & l t ; M e a s u r e s \ D e s c r i p t i o n & g t ; \ C O L U M N < / K e y > < / a : K e y > < a : V a l u e   i : t y p e = " M e a s u r e G r i d V i e w S t a t e I D i a g r a m L i n k E n d p o i n t " / > < / a : K e y V a l u e O f D i a g r a m O b j e c t K e y a n y T y p e z b w N T n L X > < a : K e y V a l u e O f D i a g r a m O b j e c t K e y a n y T y p e z b w N T n L X > < a : K e y > < K e y > L i n k s \ & l t ; C o l u m n s \ C o u n t   o f   D e s c r i p t i o n & g t ; - & l t ; M e a s u r e s \ D e s c r i p t i o n & g t ; \ M E A S U R E < / K e y > < / a : K e y > < a : V a l u e   i : t y p e = " M e a s u r e G r i d V i e w S t a t e I D i a g r a m L i n k E n d p o i n t " / > < / a : K e y V a l u e O f D i a g r a m O b j e c t K e y a n y T y p e z b w N T n L X > < a : K e y V a l u e O f D i a g r a m O b j e c t K e y a n y T y p e z b w N T n L X > < a : K e y > < K e y > L i n k s \ & l t ; C o l u m n s \ C o u n t   o f   R e v e n u e & g t ; - & l t ; M e a s u r e s \ R e v e n u e & g t ; < / K e y > < / a : K e y > < a : V a l u e   i : t y p e = " M e a s u r e G r i d V i e w S t a t e I D i a g r a m L i n k " / > < / a : K e y V a l u e O f D i a g r a m O b j e c t K e y a n y T y p e z b w N T n L X > < a : K e y V a l u e O f D i a g r a m O b j e c t K e y a n y T y p e z b w N T n L X > < a : K e y > < K e y > L i n k s \ & l t ; C o l u m n s \ C o u n t   o f   R e v e n u e & g t ; - & l t ; M e a s u r e s \ R e v e n u e & g t ; \ C O L U M N < / K e y > < / a : K e y > < a : V a l u e   i : t y p e = " M e a s u r e G r i d V i e w S t a t e I D i a g r a m L i n k E n d p o i n t " / > < / a : K e y V a l u e O f D i a g r a m O b j e c t K e y a n y T y p e z b w N T n L X > < a : K e y V a l u e O f D i a g r a m O b j e c t K e y a n y T y p e z b w N T n L X > < a : K e y > < K e y > L i n k s \ & l t ; C o l u m n s \ C o u n t   o f   R e v e n u e & g t ; - & l t ; M e a s u r e s \ R e v e n u e & g t ; \ M E A S U R E < / K e y > < / a : K e y > < a : V a l u e   i : t y p e = " M e a s u r e G r i d V i e w S t a t e I D i a g r a m L i n k E n d p o i n t " / > < / a : K e y V a l u e O f D i a g r a m O b j e c t K e y a n y T y p e z b w N T n L X > < a : K e y V a l u e O f D i a g r a m O b j e c t K e y a n y T y p e z b w N T n L X > < a : K e y > < K e y > L i n k s \ & l t ; C o l u m n s \ C o u n t   o f   S t o c k C o d e & g t ; - & l t ; M e a s u r e s \ S t o c k C o d e & g t ; < / K e y > < / a : K e y > < a : V a l u e   i : t y p e = " M e a s u r e G r i d V i e w S t a t e I D i a g r a m L i n k " / > < / a : K e y V a l u e O f D i a g r a m O b j e c t K e y a n y T y p e z b w N T n L X > < a : K e y V a l u e O f D i a g r a m O b j e c t K e y a n y T y p e z b w N T n L X > < a : K e y > < K e y > L i n k s \ & l t ; C o l u m n s \ C o u n t   o f   S t o c k C o d e & g t ; - & l t ; M e a s u r e s \ S t o c k C o d e & g t ; \ C O L U M N < / K e y > < / a : K e y > < a : V a l u e   i : t y p e = " M e a s u r e G r i d V i e w S t a t e I D i a g r a m L i n k E n d p o i n t " / > < / a : K e y V a l u e O f D i a g r a m O b j e c t K e y a n y T y p e z b w N T n L X > < a : K e y V a l u e O f D i a g r a m O b j e c t K e y a n y T y p e z b w N T n L X > < a : K e y > < K e y > L i n k s \ & l t ; C o l u m n s \ C o u n t   o f   S t o c k C o d e & g t ; - & l t ; M e a s u r e s \ S t o c k C o d e & g t ; \ M E A S U R E < / K e y > < / a : K e y > < a : V a l u e   i : t y p e = " M e a s u r e G r i d V i e w S t a t e I D i a g r a m L i n k E n d p o i n t " / > < / a : K e y V a l u e O f D i a g r a m O b j e c t K e y a n y T y p e z b w N T n L X > < a : K e y V a l u e O f D i a g r a m O b j e c t K e y a n y T y p e z b w N T n L X > < a : K e y > < K e y > L i n k s \ & l t ; C o l u m n s \ D i s t i n c t   C o u n t   o f   S t o c k C o d e & g t ; - & l t ; M e a s u r e s \ S t o c k C o d e & g t ; < / K e y > < / a : K e y > < a : V a l u e   i : t y p e = " M e a s u r e G r i d V i e w S t a t e I D i a g r a m L i n k " / > < / a : K e y V a l u e O f D i a g r a m O b j e c t K e y a n y T y p e z b w N T n L X > < a : K e y V a l u e O f D i a g r a m O b j e c t K e y a n y T y p e z b w N T n L X > < a : K e y > < K e y > L i n k s \ & l t ; C o l u m n s \ D i s t i n c t   C o u n t   o f   S t o c k C o d e & g t ; - & l t ; M e a s u r e s \ S t o c k C o d e & g t ; \ C O L U M N < / K e y > < / a : K e y > < a : V a l u e   i : t y p e = " M e a s u r e G r i d V i e w S t a t e I D i a g r a m L i n k E n d p o i n t " / > < / a : K e y V a l u e O f D i a g r a m O b j e c t K e y a n y T y p e z b w N T n L X > < a : K e y V a l u e O f D i a g r a m O b j e c t K e y a n y T y p e z b w N T n L X > < a : K e y > < K e y > L i n k s \ & l t ; C o l u m n s \ D i s t i n c t   C o u n t   o f   S t o c k C o d e & g t ; - & l t ; M e a s u r e s \ S t o c k C o d e & g t ; \ M E A S U R E 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 L i n k s \ & l t ; C o l u m n s \ C o u n t   o f   Q u a n t i t y & g t ; - & l t ; M e a s u r e s \ Q u a n t i t y & g t ; < / K e y > < / a : K e y > < a : V a l u e   i : t y p e = " M e a s u r e G r i d V i e w S t a t e I D i a g r a m L i n k " / > < / a : K e y V a l u e O f D i a g r a m O b j e c t K e y a n y T y p e z b w N T n L X > < a : K e y V a l u e O f D i a g r a m O b j e c t K e y a n y T y p e z b w N T n L X > < a : K e y > < K e y > L i n k s \ & l t ; C o l u m n s \ C o u n t   o f   Q u a n t i t y & g t ; - & l t ; M e a s u r e s \ Q u a n t i t y & g t ; \ C O L U M N < / K e y > < / a : K e y > < a : V a l u e   i : t y p e = " M e a s u r e G r i d V i e w S t a t e I D i a g r a m L i n k E n d p o i n t " / > < / a : K e y V a l u e O f D i a g r a m O b j e c t K e y a n y T y p e z b w N T n L X > < a : K e y V a l u e O f D i a g r a m O b j e c t K e y a n y T y p e z b w N T n L X > < a : K e y > < K e y > L i n k s \ & l t ; C o l u m n s \ C o u n t   o f   Q u a n t i t y & g t ; - & l t ; M e a s u r e s \ Q u a n t i t y & g t ; \ M E A S U R E < / K e y > < / a : K e y > < a : V a l u e   i : t y p e = " M e a s u r e G r i d V i e w S t a t e I D i a g r a m L i n k E n d p o i n t " / > < / a : K e y V a l u e O f D i a g r a m O b j e c t K e y a n y T y p e z b w N T n L X > < / V i e w S t a t e s > < / D i a g r a m M a n a g e r . S e r i a l i z a b l e D i a g r a m > < / A r r a y O f D i a g r a m M a n a g e r . S e r i a l i z a b l e D i a g r a m > ] ] > < / C u s t o m C o n t e n t > < / G e m i n i > 
</file>

<file path=customXml/item7.xml>��< ? x m l   v e r s i o n = " 1 . 0 "   e n c o d i n g = " U T F - 1 6 " ? > < G e m i n i   x m l n s = " h t t p : / / g e m i n i / p i v o t c u s t o m i z a t i o n / I s S a n d b o x E m b e d d e d " > < C u s t o m C o n t e n t > < ! [ C D A T A [ y e s ] ] > < / 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 R a n g e < / 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65D7ED97-3D62-49B5-AA78-F514607B0961}">
  <ds:schemaRefs/>
</ds:datastoreItem>
</file>

<file path=customXml/itemProps10.xml><?xml version="1.0" encoding="utf-8"?>
<ds:datastoreItem xmlns:ds="http://schemas.openxmlformats.org/officeDocument/2006/customXml" ds:itemID="{975830CD-6E00-47A7-96E5-ECD54ABDB9D9}">
  <ds:schemaRefs/>
</ds:datastoreItem>
</file>

<file path=customXml/itemProps11.xml><?xml version="1.0" encoding="utf-8"?>
<ds:datastoreItem xmlns:ds="http://schemas.openxmlformats.org/officeDocument/2006/customXml" ds:itemID="{15F2225C-68A5-4F09-86FD-A5D39073ED5B}">
  <ds:schemaRefs/>
</ds:datastoreItem>
</file>

<file path=customXml/itemProps12.xml><?xml version="1.0" encoding="utf-8"?>
<ds:datastoreItem xmlns:ds="http://schemas.openxmlformats.org/officeDocument/2006/customXml" ds:itemID="{3A66D5C4-0567-4655-A47C-AE5CFEE2EABB}">
  <ds:schemaRefs/>
</ds:datastoreItem>
</file>

<file path=customXml/itemProps13.xml><?xml version="1.0" encoding="utf-8"?>
<ds:datastoreItem xmlns:ds="http://schemas.openxmlformats.org/officeDocument/2006/customXml" ds:itemID="{B0D03388-50C8-49C8-8EB6-FD79E2B4372E}">
  <ds:schemaRefs/>
</ds:datastoreItem>
</file>

<file path=customXml/itemProps14.xml><?xml version="1.0" encoding="utf-8"?>
<ds:datastoreItem xmlns:ds="http://schemas.openxmlformats.org/officeDocument/2006/customXml" ds:itemID="{A1BC2B2C-5305-4002-8ED2-5488EE29D6CB}">
  <ds:schemaRefs/>
</ds:datastoreItem>
</file>

<file path=customXml/itemProps15.xml><?xml version="1.0" encoding="utf-8"?>
<ds:datastoreItem xmlns:ds="http://schemas.openxmlformats.org/officeDocument/2006/customXml" ds:itemID="{4D845945-C0C1-4BB5-BAEF-FE750DDC091C}">
  <ds:schemaRefs/>
</ds:datastoreItem>
</file>

<file path=customXml/itemProps16.xml><?xml version="1.0" encoding="utf-8"?>
<ds:datastoreItem xmlns:ds="http://schemas.openxmlformats.org/officeDocument/2006/customXml" ds:itemID="{BE4FB7CC-57E2-4E14-A617-AD7A3C0D4B2F}">
  <ds:schemaRefs/>
</ds:datastoreItem>
</file>

<file path=customXml/itemProps17.xml><?xml version="1.0" encoding="utf-8"?>
<ds:datastoreItem xmlns:ds="http://schemas.openxmlformats.org/officeDocument/2006/customXml" ds:itemID="{7DC7E333-257D-4C67-95CF-71D071EC6BC0}">
  <ds:schemaRefs>
    <ds:schemaRef ds:uri="http://schemas.microsoft.com/DataMashup"/>
  </ds:schemaRefs>
</ds:datastoreItem>
</file>

<file path=customXml/itemProps2.xml><?xml version="1.0" encoding="utf-8"?>
<ds:datastoreItem xmlns:ds="http://schemas.openxmlformats.org/officeDocument/2006/customXml" ds:itemID="{14C64DE3-3966-4399-8514-27E587586D2E}">
  <ds:schemaRefs/>
</ds:datastoreItem>
</file>

<file path=customXml/itemProps3.xml><?xml version="1.0" encoding="utf-8"?>
<ds:datastoreItem xmlns:ds="http://schemas.openxmlformats.org/officeDocument/2006/customXml" ds:itemID="{05F99F65-CDB7-4F8A-BB33-0392115CBCA8}">
  <ds:schemaRefs/>
</ds:datastoreItem>
</file>

<file path=customXml/itemProps4.xml><?xml version="1.0" encoding="utf-8"?>
<ds:datastoreItem xmlns:ds="http://schemas.openxmlformats.org/officeDocument/2006/customXml" ds:itemID="{EEAB7004-666B-4A21-8DAD-B257D954A6EC}">
  <ds:schemaRefs/>
</ds:datastoreItem>
</file>

<file path=customXml/itemProps5.xml><?xml version="1.0" encoding="utf-8"?>
<ds:datastoreItem xmlns:ds="http://schemas.openxmlformats.org/officeDocument/2006/customXml" ds:itemID="{7D99430C-E23F-405C-8412-4C7F96E38ECA}">
  <ds:schemaRefs/>
</ds:datastoreItem>
</file>

<file path=customXml/itemProps6.xml><?xml version="1.0" encoding="utf-8"?>
<ds:datastoreItem xmlns:ds="http://schemas.openxmlformats.org/officeDocument/2006/customXml" ds:itemID="{89DDE606-039A-4E50-BBCB-063141B69032}">
  <ds:schemaRefs/>
</ds:datastoreItem>
</file>

<file path=customXml/itemProps7.xml><?xml version="1.0" encoding="utf-8"?>
<ds:datastoreItem xmlns:ds="http://schemas.openxmlformats.org/officeDocument/2006/customXml" ds:itemID="{0558B703-A833-41FA-B686-8A0C79241840}">
  <ds:schemaRefs/>
</ds:datastoreItem>
</file>

<file path=customXml/itemProps8.xml><?xml version="1.0" encoding="utf-8"?>
<ds:datastoreItem xmlns:ds="http://schemas.openxmlformats.org/officeDocument/2006/customXml" ds:itemID="{D09E417A-E691-4E42-937A-5E99B3ADE9C8}">
  <ds:schemaRefs/>
</ds:datastoreItem>
</file>

<file path=customXml/itemProps9.xml><?xml version="1.0" encoding="utf-8"?>
<ds:datastoreItem xmlns:ds="http://schemas.openxmlformats.org/officeDocument/2006/customXml" ds:itemID="{9D30BE3E-DE42-4330-B466-42DE6688948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Issue_logs</vt:lpstr>
      <vt:lpstr>Rev_by_month</vt:lpstr>
      <vt:lpstr>Peak_hour</vt:lpstr>
      <vt:lpstr>Top_10_Countries</vt:lpstr>
      <vt:lpstr>Top_10_Countries_return</vt:lpstr>
      <vt:lpstr>Top_10_selling_products</vt:lpstr>
      <vt:lpstr>Top_10_return_products</vt:lpstr>
      <vt:lpstr>top_Customer</vt:lpstr>
      <vt:lpstr>KPI_sheet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Yash Raj</cp:lastModifiedBy>
  <dcterms:created xsi:type="dcterms:W3CDTF">2015-11-06T22:17:13Z</dcterms:created>
  <dcterms:modified xsi:type="dcterms:W3CDTF">2026-01-03T15:39:54Z</dcterms:modified>
</cp:coreProperties>
</file>